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13380" windowHeight="6888"/>
  </bookViews>
  <sheets>
    <sheet name="dispatch period" sheetId="1" r:id="rId1"/>
    <sheet name="OI_darthrlmp_iso_2433_201309160" sheetId="2" r:id="rId2"/>
    <sheet name="Fuel usage &amp; cost" sheetId="4" r:id="rId3"/>
  </sheets>
  <calcPr calcId="145621"/>
</workbook>
</file>

<file path=xl/calcChain.xml><?xml version="1.0" encoding="utf-8"?>
<calcChain xmlns="http://schemas.openxmlformats.org/spreadsheetml/2006/main">
  <c r="H723" i="1" l="1"/>
  <c r="N726" i="1" s="1"/>
  <c r="F723" i="1"/>
  <c r="D723" i="1"/>
  <c r="U725" i="1" l="1"/>
  <c r="U723" i="1"/>
  <c r="T72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F721" i="1"/>
  <c r="P721" i="1" s="1"/>
  <c r="F720" i="1"/>
  <c r="P720" i="1" s="1"/>
  <c r="F719" i="1"/>
  <c r="P719" i="1" s="1"/>
  <c r="F718" i="1"/>
  <c r="P718" i="1" s="1"/>
  <c r="F717" i="1"/>
  <c r="P717" i="1" s="1"/>
  <c r="F716" i="1"/>
  <c r="P716" i="1" s="1"/>
  <c r="F715" i="1"/>
  <c r="P715" i="1" s="1"/>
  <c r="F714" i="1"/>
  <c r="P714" i="1" s="1"/>
  <c r="F713" i="1"/>
  <c r="P713" i="1" s="1"/>
  <c r="F712" i="1"/>
  <c r="P712" i="1" s="1"/>
  <c r="F711" i="1"/>
  <c r="P711" i="1" s="1"/>
  <c r="F710" i="1"/>
  <c r="P710" i="1" s="1"/>
  <c r="F709" i="1"/>
  <c r="P709" i="1" s="1"/>
  <c r="F708" i="1"/>
  <c r="P708" i="1" s="1"/>
  <c r="F707" i="1"/>
  <c r="P707" i="1" s="1"/>
  <c r="F706" i="1"/>
  <c r="P706" i="1" s="1"/>
  <c r="F705" i="1"/>
  <c r="P705" i="1" s="1"/>
  <c r="F704" i="1"/>
  <c r="P704" i="1" s="1"/>
  <c r="F703" i="1"/>
  <c r="P703" i="1" s="1"/>
  <c r="F702" i="1"/>
  <c r="P702" i="1" s="1"/>
  <c r="F701" i="1"/>
  <c r="P701" i="1" s="1"/>
  <c r="F700" i="1"/>
  <c r="P700" i="1" s="1"/>
  <c r="F699" i="1"/>
  <c r="P699" i="1" s="1"/>
  <c r="F698" i="1"/>
  <c r="P698" i="1" s="1"/>
  <c r="F697" i="1"/>
  <c r="P697" i="1" s="1"/>
  <c r="F696" i="1"/>
  <c r="P696" i="1" s="1"/>
  <c r="F695" i="1"/>
  <c r="P695" i="1" s="1"/>
  <c r="F694" i="1"/>
  <c r="P694" i="1" s="1"/>
  <c r="F693" i="1"/>
  <c r="P693" i="1" s="1"/>
  <c r="F692" i="1"/>
  <c r="P692" i="1" s="1"/>
  <c r="F691" i="1"/>
  <c r="P691" i="1" s="1"/>
  <c r="F690" i="1"/>
  <c r="P690" i="1" s="1"/>
  <c r="F689" i="1"/>
  <c r="P689" i="1" s="1"/>
  <c r="F688" i="1"/>
  <c r="P688" i="1" s="1"/>
  <c r="F687" i="1"/>
  <c r="P687" i="1" s="1"/>
  <c r="F686" i="1"/>
  <c r="P686" i="1" s="1"/>
  <c r="F685" i="1"/>
  <c r="P685" i="1" s="1"/>
  <c r="F684" i="1"/>
  <c r="P684" i="1" s="1"/>
  <c r="F683" i="1"/>
  <c r="P683" i="1" s="1"/>
  <c r="F682" i="1"/>
  <c r="P682" i="1" s="1"/>
  <c r="F681" i="1"/>
  <c r="P681" i="1" s="1"/>
  <c r="F680" i="1"/>
  <c r="P680" i="1" s="1"/>
  <c r="F679" i="1"/>
  <c r="P679" i="1" s="1"/>
  <c r="F678" i="1"/>
  <c r="P678" i="1" s="1"/>
  <c r="F677" i="1"/>
  <c r="P677" i="1" s="1"/>
  <c r="F676" i="1"/>
  <c r="P676" i="1" s="1"/>
  <c r="F675" i="1"/>
  <c r="P675" i="1" s="1"/>
  <c r="F674" i="1"/>
  <c r="P674" i="1" s="1"/>
  <c r="F673" i="1"/>
  <c r="P673" i="1" s="1"/>
  <c r="F672" i="1"/>
  <c r="P672" i="1" s="1"/>
  <c r="F671" i="1"/>
  <c r="P671" i="1" s="1"/>
  <c r="F670" i="1"/>
  <c r="P670" i="1" s="1"/>
  <c r="F669" i="1"/>
  <c r="P669" i="1" s="1"/>
  <c r="F668" i="1"/>
  <c r="P668" i="1" s="1"/>
  <c r="F667" i="1"/>
  <c r="P667" i="1" s="1"/>
  <c r="F666" i="1"/>
  <c r="P666" i="1" s="1"/>
  <c r="F665" i="1"/>
  <c r="P665" i="1" s="1"/>
  <c r="F664" i="1"/>
  <c r="P664" i="1" s="1"/>
  <c r="F663" i="1"/>
  <c r="P663" i="1" s="1"/>
  <c r="F662" i="1"/>
  <c r="P662" i="1" s="1"/>
  <c r="F661" i="1"/>
  <c r="P661" i="1" s="1"/>
  <c r="F660" i="1"/>
  <c r="P660" i="1" s="1"/>
  <c r="F659" i="1"/>
  <c r="P659" i="1" s="1"/>
  <c r="F658" i="1"/>
  <c r="P658" i="1" s="1"/>
  <c r="F657" i="1"/>
  <c r="P657" i="1" s="1"/>
  <c r="F656" i="1"/>
  <c r="P656" i="1" s="1"/>
  <c r="F655" i="1"/>
  <c r="P655" i="1" s="1"/>
  <c r="F654" i="1"/>
  <c r="P654" i="1" s="1"/>
  <c r="F653" i="1"/>
  <c r="P653" i="1" s="1"/>
  <c r="F652" i="1"/>
  <c r="P652" i="1" s="1"/>
  <c r="F651" i="1"/>
  <c r="P651" i="1" s="1"/>
  <c r="F650" i="1"/>
  <c r="P650" i="1" s="1"/>
  <c r="F649" i="1"/>
  <c r="P649" i="1" s="1"/>
  <c r="F648" i="1"/>
  <c r="P648" i="1" s="1"/>
  <c r="F647" i="1"/>
  <c r="P647" i="1" s="1"/>
  <c r="F646" i="1"/>
  <c r="P646" i="1" s="1"/>
  <c r="F645" i="1"/>
  <c r="P645" i="1" s="1"/>
  <c r="F644" i="1"/>
  <c r="P644" i="1" s="1"/>
  <c r="F643" i="1"/>
  <c r="P643" i="1" s="1"/>
  <c r="F642" i="1"/>
  <c r="P642" i="1" s="1"/>
  <c r="F641" i="1"/>
  <c r="P641" i="1" s="1"/>
  <c r="F640" i="1"/>
  <c r="P640" i="1" s="1"/>
  <c r="F639" i="1"/>
  <c r="P639" i="1" s="1"/>
  <c r="F638" i="1"/>
  <c r="P638" i="1" s="1"/>
  <c r="F637" i="1"/>
  <c r="P637" i="1" s="1"/>
  <c r="F636" i="1"/>
  <c r="P636" i="1" s="1"/>
  <c r="F635" i="1"/>
  <c r="P635" i="1" s="1"/>
  <c r="F634" i="1"/>
  <c r="P634" i="1" s="1"/>
  <c r="F633" i="1"/>
  <c r="P633" i="1" s="1"/>
  <c r="F632" i="1"/>
  <c r="P632" i="1" s="1"/>
  <c r="F631" i="1"/>
  <c r="P631" i="1" s="1"/>
  <c r="F630" i="1"/>
  <c r="P630" i="1" s="1"/>
  <c r="F629" i="1"/>
  <c r="P629" i="1" s="1"/>
  <c r="F628" i="1"/>
  <c r="P628" i="1" s="1"/>
  <c r="F627" i="1"/>
  <c r="P627" i="1" s="1"/>
  <c r="F626" i="1"/>
  <c r="P626" i="1" s="1"/>
  <c r="F625" i="1"/>
  <c r="P625" i="1" s="1"/>
  <c r="F624" i="1"/>
  <c r="P624" i="1" s="1"/>
  <c r="F623" i="1"/>
  <c r="P623" i="1" s="1"/>
  <c r="F622" i="1"/>
  <c r="P622" i="1" s="1"/>
  <c r="F621" i="1"/>
  <c r="P621" i="1" s="1"/>
  <c r="F620" i="1"/>
  <c r="P620" i="1" s="1"/>
  <c r="F619" i="1"/>
  <c r="P619" i="1" s="1"/>
  <c r="F618" i="1"/>
  <c r="P618" i="1" s="1"/>
  <c r="F617" i="1"/>
  <c r="P617" i="1" s="1"/>
  <c r="F616" i="1"/>
  <c r="P616" i="1" s="1"/>
  <c r="F615" i="1"/>
  <c r="P615" i="1" s="1"/>
  <c r="F614" i="1"/>
  <c r="P614" i="1" s="1"/>
  <c r="F613" i="1"/>
  <c r="P613" i="1" s="1"/>
  <c r="F612" i="1"/>
  <c r="P612" i="1" s="1"/>
  <c r="F611" i="1"/>
  <c r="P611" i="1" s="1"/>
  <c r="F610" i="1"/>
  <c r="P610" i="1" s="1"/>
  <c r="F609" i="1"/>
  <c r="P609" i="1" s="1"/>
  <c r="F608" i="1"/>
  <c r="P608" i="1" s="1"/>
  <c r="F607" i="1"/>
  <c r="P607" i="1" s="1"/>
  <c r="F606" i="1"/>
  <c r="P606" i="1" s="1"/>
  <c r="F605" i="1"/>
  <c r="P605" i="1" s="1"/>
  <c r="F604" i="1"/>
  <c r="P604" i="1" s="1"/>
  <c r="F603" i="1"/>
  <c r="P603" i="1" s="1"/>
  <c r="F602" i="1"/>
  <c r="P602" i="1" s="1"/>
  <c r="F601" i="1"/>
  <c r="P601" i="1" s="1"/>
  <c r="F600" i="1"/>
  <c r="P600" i="1" s="1"/>
  <c r="F558" i="1"/>
  <c r="P558" i="1" s="1"/>
  <c r="F557" i="1"/>
  <c r="P557" i="1" s="1"/>
  <c r="F556" i="1"/>
  <c r="P556" i="1" s="1"/>
  <c r="F555" i="1"/>
  <c r="P555" i="1" s="1"/>
  <c r="F554" i="1"/>
  <c r="P554" i="1" s="1"/>
  <c r="F553" i="1"/>
  <c r="P553" i="1" s="1"/>
  <c r="F583" i="1"/>
  <c r="P583" i="1" s="1"/>
  <c r="F582" i="1"/>
  <c r="P582" i="1" s="1"/>
  <c r="F581" i="1"/>
  <c r="P581" i="1" s="1"/>
  <c r="F580" i="1"/>
  <c r="P580" i="1" s="1"/>
  <c r="F579" i="1"/>
  <c r="P579" i="1" s="1"/>
  <c r="F578" i="1"/>
  <c r="P578" i="1" s="1"/>
  <c r="F577" i="1"/>
  <c r="P577" i="1" s="1"/>
  <c r="F576" i="1"/>
  <c r="P576" i="1" s="1"/>
  <c r="F535" i="1"/>
  <c r="F534" i="1"/>
  <c r="P534" i="1" s="1"/>
  <c r="F533" i="1"/>
  <c r="P533" i="1" s="1"/>
  <c r="F532" i="1"/>
  <c r="P532" i="1" s="1"/>
  <c r="F531" i="1"/>
  <c r="P531" i="1" s="1"/>
  <c r="F530" i="1"/>
  <c r="P530" i="1" s="1"/>
  <c r="F529" i="1"/>
  <c r="P529" i="1" s="1"/>
  <c r="F528" i="1"/>
  <c r="P528" i="1" s="1"/>
  <c r="F527" i="1"/>
  <c r="P527" i="1" s="1"/>
  <c r="F526" i="1"/>
  <c r="P526" i="1" s="1"/>
  <c r="F525" i="1"/>
  <c r="P525" i="1" s="1"/>
  <c r="F524" i="1"/>
  <c r="P524" i="1" s="1"/>
  <c r="F523" i="1"/>
  <c r="P523" i="1" s="1"/>
  <c r="F522" i="1"/>
  <c r="P522" i="1" s="1"/>
  <c r="F521" i="1"/>
  <c r="P521" i="1" s="1"/>
  <c r="F520" i="1"/>
  <c r="P520" i="1" s="1"/>
  <c r="F519" i="1"/>
  <c r="P519" i="1" s="1"/>
  <c r="F518" i="1"/>
  <c r="P518" i="1" s="1"/>
  <c r="F517" i="1"/>
  <c r="P517" i="1" s="1"/>
  <c r="F516" i="1"/>
  <c r="P516" i="1" s="1"/>
  <c r="F515" i="1"/>
  <c r="P515" i="1" s="1"/>
  <c r="F514" i="1"/>
  <c r="P514" i="1" s="1"/>
  <c r="F513" i="1"/>
  <c r="P513" i="1" s="1"/>
  <c r="F512" i="1"/>
  <c r="P512" i="1" s="1"/>
  <c r="F511" i="1"/>
  <c r="P511" i="1" s="1"/>
  <c r="F510" i="1"/>
  <c r="P510" i="1" s="1"/>
  <c r="F509" i="1"/>
  <c r="P509" i="1" s="1"/>
  <c r="F508" i="1"/>
  <c r="P508" i="1" s="1"/>
  <c r="F507" i="1"/>
  <c r="P507" i="1" s="1"/>
  <c r="F506" i="1"/>
  <c r="P506" i="1" s="1"/>
  <c r="F505" i="1"/>
  <c r="P505" i="1" s="1"/>
  <c r="F504" i="1"/>
  <c r="P504" i="1" s="1"/>
  <c r="F503" i="1"/>
  <c r="P503" i="1" s="1"/>
  <c r="F502" i="1"/>
  <c r="P502" i="1" s="1"/>
  <c r="F501" i="1"/>
  <c r="P501" i="1" s="1"/>
  <c r="F500" i="1"/>
  <c r="P500" i="1" s="1"/>
  <c r="F499" i="1"/>
  <c r="P499" i="1" s="1"/>
  <c r="F498" i="1"/>
  <c r="P498" i="1" s="1"/>
  <c r="F497" i="1"/>
  <c r="P497" i="1" s="1"/>
  <c r="F496" i="1"/>
  <c r="P496" i="1" s="1"/>
  <c r="F495" i="1"/>
  <c r="P495" i="1" s="1"/>
  <c r="F494" i="1"/>
  <c r="P494" i="1" s="1"/>
  <c r="F493" i="1"/>
  <c r="P493" i="1" s="1"/>
  <c r="F492" i="1"/>
  <c r="P492" i="1" s="1"/>
  <c r="F491" i="1"/>
  <c r="P491" i="1" s="1"/>
  <c r="F490" i="1"/>
  <c r="P490" i="1" s="1"/>
  <c r="F489" i="1"/>
  <c r="P489" i="1" s="1"/>
  <c r="F488" i="1"/>
  <c r="P488" i="1" s="1"/>
  <c r="F487" i="1"/>
  <c r="P487" i="1" s="1"/>
  <c r="F486" i="1"/>
  <c r="P486" i="1" s="1"/>
  <c r="F485" i="1"/>
  <c r="P485" i="1" s="1"/>
  <c r="F484" i="1"/>
  <c r="P484" i="1" s="1"/>
  <c r="F483" i="1"/>
  <c r="P483" i="1" s="1"/>
  <c r="F482" i="1"/>
  <c r="P482" i="1" s="1"/>
  <c r="F481" i="1"/>
  <c r="P481" i="1" s="1"/>
  <c r="F480" i="1"/>
  <c r="P480" i="1" s="1"/>
  <c r="F462" i="1"/>
  <c r="P462" i="1" s="1"/>
  <c r="F461" i="1"/>
  <c r="P461" i="1" s="1"/>
  <c r="F460" i="1"/>
  <c r="P460" i="1" s="1"/>
  <c r="F459" i="1"/>
  <c r="P459" i="1" s="1"/>
  <c r="F458" i="1"/>
  <c r="P458" i="1" s="1"/>
  <c r="F457" i="1"/>
  <c r="P457" i="1" s="1"/>
  <c r="F456" i="1"/>
  <c r="P456" i="1" s="1"/>
  <c r="F438" i="1"/>
  <c r="P438" i="1" s="1"/>
  <c r="F437" i="1"/>
  <c r="P437" i="1" s="1"/>
  <c r="F436" i="1"/>
  <c r="P436" i="1" s="1"/>
  <c r="F435" i="1"/>
  <c r="P435" i="1" s="1"/>
  <c r="F434" i="1"/>
  <c r="P434" i="1" s="1"/>
  <c r="F433" i="1"/>
  <c r="P433" i="1" s="1"/>
  <c r="F414" i="1"/>
  <c r="P414" i="1" s="1"/>
  <c r="F413" i="1"/>
  <c r="P413" i="1" s="1"/>
  <c r="F412" i="1"/>
  <c r="P412" i="1" s="1"/>
  <c r="F411" i="1"/>
  <c r="P411" i="1" s="1"/>
  <c r="F410" i="1"/>
  <c r="P410" i="1" s="1"/>
  <c r="J531" i="1"/>
  <c r="L531" i="1" s="1"/>
  <c r="J532" i="1"/>
  <c r="L532" i="1" s="1"/>
  <c r="J533" i="1"/>
  <c r="L533" i="1" s="1"/>
  <c r="J534" i="1"/>
  <c r="L534" i="1" s="1"/>
  <c r="J535" i="1"/>
  <c r="L535" i="1" s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K553" i="1" s="1"/>
  <c r="J554" i="1"/>
  <c r="K554" i="1" s="1"/>
  <c r="J555" i="1"/>
  <c r="K555" i="1" s="1"/>
  <c r="J556" i="1"/>
  <c r="K556" i="1" s="1"/>
  <c r="J557" i="1"/>
  <c r="K557" i="1" s="1"/>
  <c r="J558" i="1"/>
  <c r="K558" i="1" s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530" i="1"/>
  <c r="L530" i="1" s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L410" i="1" s="1"/>
  <c r="J411" i="1"/>
  <c r="L411" i="1" s="1"/>
  <c r="J412" i="1"/>
  <c r="L412" i="1" s="1"/>
  <c r="J413" i="1"/>
  <c r="L413" i="1" s="1"/>
  <c r="J414" i="1"/>
  <c r="L414" i="1" s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L433" i="1" s="1"/>
  <c r="J434" i="1"/>
  <c r="L434" i="1" s="1"/>
  <c r="J435" i="1"/>
  <c r="L435" i="1" s="1"/>
  <c r="J436" i="1"/>
  <c r="L436" i="1" s="1"/>
  <c r="J437" i="1"/>
  <c r="L437" i="1" s="1"/>
  <c r="J438" i="1"/>
  <c r="L438" i="1" s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L456" i="1" s="1"/>
  <c r="J457" i="1"/>
  <c r="L457" i="1" s="1"/>
  <c r="J458" i="1"/>
  <c r="L458" i="1" s="1"/>
  <c r="J459" i="1"/>
  <c r="L459" i="1" s="1"/>
  <c r="J460" i="1"/>
  <c r="L460" i="1" s="1"/>
  <c r="J461" i="1"/>
  <c r="L461" i="1" s="1"/>
  <c r="J462" i="1"/>
  <c r="L462" i="1" s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L480" i="1" s="1"/>
  <c r="J481" i="1"/>
  <c r="L481" i="1" s="1"/>
  <c r="J482" i="1"/>
  <c r="L482" i="1" s="1"/>
  <c r="J483" i="1"/>
  <c r="L483" i="1" s="1"/>
  <c r="J484" i="1"/>
  <c r="L484" i="1" s="1"/>
  <c r="J485" i="1"/>
  <c r="L485" i="1" s="1"/>
  <c r="J486" i="1"/>
  <c r="L486" i="1" s="1"/>
  <c r="J487" i="1"/>
  <c r="L487" i="1" s="1"/>
  <c r="J488" i="1"/>
  <c r="L488" i="1" s="1"/>
  <c r="J489" i="1"/>
  <c r="L489" i="1" s="1"/>
  <c r="J490" i="1"/>
  <c r="L490" i="1" s="1"/>
  <c r="J491" i="1"/>
  <c r="L491" i="1" s="1"/>
  <c r="J492" i="1"/>
  <c r="L492" i="1" s="1"/>
  <c r="J493" i="1"/>
  <c r="L493" i="1" s="1"/>
  <c r="J494" i="1"/>
  <c r="L494" i="1" s="1"/>
  <c r="J495" i="1"/>
  <c r="L495" i="1" s="1"/>
  <c r="J496" i="1"/>
  <c r="L496" i="1" s="1"/>
  <c r="J497" i="1"/>
  <c r="L497" i="1" s="1"/>
  <c r="J498" i="1"/>
  <c r="L498" i="1" s="1"/>
  <c r="J499" i="1"/>
  <c r="L499" i="1" s="1"/>
  <c r="J500" i="1"/>
  <c r="L500" i="1" s="1"/>
  <c r="J501" i="1"/>
  <c r="L501" i="1" s="1"/>
  <c r="J502" i="1"/>
  <c r="L502" i="1" s="1"/>
  <c r="J503" i="1"/>
  <c r="L503" i="1" s="1"/>
  <c r="J504" i="1"/>
  <c r="L504" i="1" s="1"/>
  <c r="J505" i="1"/>
  <c r="L505" i="1" s="1"/>
  <c r="J506" i="1"/>
  <c r="L506" i="1" s="1"/>
  <c r="J507" i="1"/>
  <c r="L507" i="1" s="1"/>
  <c r="J508" i="1"/>
  <c r="L508" i="1" s="1"/>
  <c r="J509" i="1"/>
  <c r="L509" i="1" s="1"/>
  <c r="J510" i="1"/>
  <c r="L510" i="1" s="1"/>
  <c r="J511" i="1"/>
  <c r="L511" i="1" s="1"/>
  <c r="J512" i="1"/>
  <c r="L512" i="1" s="1"/>
  <c r="J513" i="1"/>
  <c r="L513" i="1" s="1"/>
  <c r="J514" i="1"/>
  <c r="L514" i="1" s="1"/>
  <c r="J515" i="1"/>
  <c r="L515" i="1" s="1"/>
  <c r="J516" i="1"/>
  <c r="L516" i="1" s="1"/>
  <c r="J517" i="1"/>
  <c r="L517" i="1" s="1"/>
  <c r="J518" i="1"/>
  <c r="L518" i="1" s="1"/>
  <c r="J519" i="1"/>
  <c r="L519" i="1" s="1"/>
  <c r="J520" i="1"/>
  <c r="L520" i="1" s="1"/>
  <c r="J521" i="1"/>
  <c r="L521" i="1" s="1"/>
  <c r="J522" i="1"/>
  <c r="L522" i="1" s="1"/>
  <c r="J523" i="1"/>
  <c r="L523" i="1" s="1"/>
  <c r="J524" i="1"/>
  <c r="L524" i="1" s="1"/>
  <c r="J525" i="1"/>
  <c r="L525" i="1" s="1"/>
  <c r="J526" i="1"/>
  <c r="L526" i="1" s="1"/>
  <c r="J527" i="1"/>
  <c r="L527" i="1" s="1"/>
  <c r="J528" i="1"/>
  <c r="L528" i="1" s="1"/>
  <c r="J529" i="1"/>
  <c r="L529" i="1" s="1"/>
  <c r="J362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N504" i="1" s="1"/>
  <c r="Q504" i="1" s="1"/>
  <c r="AA504" i="1" s="1"/>
  <c r="K503" i="1"/>
  <c r="N503" i="1" s="1"/>
  <c r="Q503" i="1" s="1"/>
  <c r="AA503" i="1" s="1"/>
  <c r="K502" i="1"/>
  <c r="N502" i="1" s="1"/>
  <c r="Q502" i="1" s="1"/>
  <c r="AA502" i="1" s="1"/>
  <c r="K501" i="1"/>
  <c r="N501" i="1" s="1"/>
  <c r="Q501" i="1" s="1"/>
  <c r="AA501" i="1" s="1"/>
  <c r="K500" i="1"/>
  <c r="N500" i="1" s="1"/>
  <c r="Q500" i="1" s="1"/>
  <c r="AA500" i="1" s="1"/>
  <c r="K499" i="1"/>
  <c r="N499" i="1" s="1"/>
  <c r="Q499" i="1" s="1"/>
  <c r="AA499" i="1" s="1"/>
  <c r="K498" i="1"/>
  <c r="N498" i="1" s="1"/>
  <c r="Q498" i="1" s="1"/>
  <c r="AA498" i="1" s="1"/>
  <c r="K497" i="1"/>
  <c r="N497" i="1" s="1"/>
  <c r="Q497" i="1" s="1"/>
  <c r="AA497" i="1" s="1"/>
  <c r="K496" i="1"/>
  <c r="N496" i="1" s="1"/>
  <c r="Q496" i="1" s="1"/>
  <c r="AA496" i="1" s="1"/>
  <c r="K495" i="1"/>
  <c r="N495" i="1" s="1"/>
  <c r="Q495" i="1" s="1"/>
  <c r="AA495" i="1" s="1"/>
  <c r="K494" i="1"/>
  <c r="N494" i="1" s="1"/>
  <c r="Q494" i="1" s="1"/>
  <c r="AA494" i="1" s="1"/>
  <c r="K493" i="1"/>
  <c r="N493" i="1" s="1"/>
  <c r="Q493" i="1" s="1"/>
  <c r="AA493" i="1" s="1"/>
  <c r="K492" i="1"/>
  <c r="N492" i="1" s="1"/>
  <c r="Q492" i="1" s="1"/>
  <c r="AA492" i="1" s="1"/>
  <c r="K491" i="1"/>
  <c r="N491" i="1" s="1"/>
  <c r="Q491" i="1" s="1"/>
  <c r="AA491" i="1" s="1"/>
  <c r="K490" i="1"/>
  <c r="N490" i="1" s="1"/>
  <c r="Q490" i="1" s="1"/>
  <c r="AA490" i="1" s="1"/>
  <c r="K489" i="1"/>
  <c r="N489" i="1" s="1"/>
  <c r="Q489" i="1" s="1"/>
  <c r="AA489" i="1" s="1"/>
  <c r="K488" i="1"/>
  <c r="N488" i="1" s="1"/>
  <c r="Q488" i="1" s="1"/>
  <c r="AA488" i="1" s="1"/>
  <c r="K487" i="1"/>
  <c r="N487" i="1" s="1"/>
  <c r="Q487" i="1" s="1"/>
  <c r="AA487" i="1" s="1"/>
  <c r="K486" i="1"/>
  <c r="N486" i="1" s="1"/>
  <c r="K485" i="1"/>
  <c r="N485" i="1" s="1"/>
  <c r="K484" i="1"/>
  <c r="N484" i="1" s="1"/>
  <c r="K483" i="1"/>
  <c r="N483" i="1" s="1"/>
  <c r="K482" i="1"/>
  <c r="N482" i="1" s="1"/>
  <c r="K481" i="1"/>
  <c r="N481" i="1" s="1"/>
  <c r="K480" i="1"/>
  <c r="N480" i="1" s="1"/>
  <c r="K457" i="1"/>
  <c r="N457" i="1" s="1"/>
  <c r="K458" i="1"/>
  <c r="N458" i="1" s="1"/>
  <c r="K459" i="1"/>
  <c r="N459" i="1" s="1"/>
  <c r="K460" i="1"/>
  <c r="N460" i="1" s="1"/>
  <c r="K461" i="1"/>
  <c r="N461" i="1" s="1"/>
  <c r="K462" i="1"/>
  <c r="N462" i="1" s="1"/>
  <c r="K438" i="1"/>
  <c r="N438" i="1" s="1"/>
  <c r="Q438" i="1" s="1"/>
  <c r="AA438" i="1" s="1"/>
  <c r="K437" i="1"/>
  <c r="N437" i="1" s="1"/>
  <c r="Q437" i="1" s="1"/>
  <c r="AA437" i="1" s="1"/>
  <c r="K436" i="1"/>
  <c r="N436" i="1" s="1"/>
  <c r="Q436" i="1" s="1"/>
  <c r="AA436" i="1" s="1"/>
  <c r="K435" i="1"/>
  <c r="N435" i="1" s="1"/>
  <c r="Q435" i="1" s="1"/>
  <c r="AA435" i="1" s="1"/>
  <c r="K434" i="1"/>
  <c r="N434" i="1" s="1"/>
  <c r="Q434" i="1" s="1"/>
  <c r="AA434" i="1" s="1"/>
  <c r="K433" i="1"/>
  <c r="N433" i="1" s="1"/>
  <c r="K410" i="1"/>
  <c r="N410" i="1" s="1"/>
  <c r="K411" i="1"/>
  <c r="N411" i="1" s="1"/>
  <c r="K412" i="1"/>
  <c r="N412" i="1" s="1"/>
  <c r="K413" i="1"/>
  <c r="N413" i="1" s="1"/>
  <c r="K414" i="1"/>
  <c r="N414" i="1" s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362" i="1"/>
  <c r="I530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362" i="1"/>
  <c r="G16" i="4"/>
  <c r="H11" i="4"/>
  <c r="H12" i="4"/>
  <c r="H13" i="4"/>
  <c r="H10" i="4"/>
  <c r="C13" i="4"/>
  <c r="F13" i="4" s="1"/>
  <c r="C12" i="4"/>
  <c r="F12" i="4" s="1"/>
  <c r="C11" i="4"/>
  <c r="F11" i="4" s="1"/>
  <c r="D10" i="4"/>
  <c r="D11" i="4" s="1"/>
  <c r="D12" i="4" s="1"/>
  <c r="D13" i="4" s="1"/>
  <c r="C10" i="4"/>
  <c r="F10" i="4" s="1"/>
  <c r="K456" i="1" l="1"/>
  <c r="N456" i="1" s="1"/>
  <c r="R386" i="1"/>
  <c r="R388" i="1"/>
  <c r="R390" i="1"/>
  <c r="R408" i="1"/>
  <c r="R410" i="1"/>
  <c r="R412" i="1"/>
  <c r="R414" i="1"/>
  <c r="R434" i="1"/>
  <c r="R436" i="1"/>
  <c r="R438" i="1"/>
  <c r="R456" i="1"/>
  <c r="R458" i="1"/>
  <c r="R460" i="1"/>
  <c r="R462" i="1"/>
  <c r="R480" i="1"/>
  <c r="R482" i="1"/>
  <c r="R484" i="1"/>
  <c r="R486" i="1"/>
  <c r="R488" i="1"/>
  <c r="R490" i="1"/>
  <c r="R492" i="1"/>
  <c r="R494" i="1"/>
  <c r="R496" i="1"/>
  <c r="R498" i="1"/>
  <c r="R500" i="1"/>
  <c r="R502" i="1"/>
  <c r="R504" i="1"/>
  <c r="R506" i="1"/>
  <c r="R508" i="1"/>
  <c r="R510" i="1"/>
  <c r="R512" i="1"/>
  <c r="R514" i="1"/>
  <c r="R516" i="1"/>
  <c r="R518" i="1"/>
  <c r="R520" i="1"/>
  <c r="R522" i="1"/>
  <c r="R524" i="1"/>
  <c r="R526" i="1"/>
  <c r="R528" i="1"/>
  <c r="R530" i="1"/>
  <c r="R532" i="1"/>
  <c r="R534" i="1"/>
  <c r="R554" i="1"/>
  <c r="R556" i="1"/>
  <c r="R558" i="1"/>
  <c r="R576" i="1"/>
  <c r="R578" i="1"/>
  <c r="R580" i="1"/>
  <c r="R582" i="1"/>
  <c r="R600" i="1"/>
  <c r="R602" i="1"/>
  <c r="R604" i="1"/>
  <c r="R606" i="1"/>
  <c r="R385" i="1"/>
  <c r="R387" i="1"/>
  <c r="R389" i="1"/>
  <c r="R409" i="1"/>
  <c r="R411" i="1"/>
  <c r="R413" i="1"/>
  <c r="R433" i="1"/>
  <c r="R435" i="1"/>
  <c r="R437" i="1"/>
  <c r="R457" i="1"/>
  <c r="R459" i="1"/>
  <c r="R461" i="1"/>
  <c r="R481" i="1"/>
  <c r="R483" i="1"/>
  <c r="R485" i="1"/>
  <c r="R487" i="1"/>
  <c r="R489" i="1"/>
  <c r="R491" i="1"/>
  <c r="R493" i="1"/>
  <c r="R495" i="1"/>
  <c r="R497" i="1"/>
  <c r="R499" i="1"/>
  <c r="R501" i="1"/>
  <c r="R503" i="1"/>
  <c r="R505" i="1"/>
  <c r="R507" i="1"/>
  <c r="R509" i="1"/>
  <c r="R511" i="1"/>
  <c r="R513" i="1"/>
  <c r="R515" i="1"/>
  <c r="R517" i="1"/>
  <c r="R519" i="1"/>
  <c r="R521" i="1"/>
  <c r="R523" i="1"/>
  <c r="R525" i="1"/>
  <c r="R527" i="1"/>
  <c r="R529" i="1"/>
  <c r="R531" i="1"/>
  <c r="R533" i="1"/>
  <c r="R553" i="1"/>
  <c r="R555" i="1"/>
  <c r="R557" i="1"/>
  <c r="R577" i="1"/>
  <c r="R579" i="1"/>
  <c r="R581" i="1"/>
  <c r="R583" i="1"/>
  <c r="R601" i="1"/>
  <c r="R603" i="1"/>
  <c r="R605" i="1"/>
  <c r="P535" i="1"/>
  <c r="R608" i="1"/>
  <c r="X608" i="1"/>
  <c r="R610" i="1"/>
  <c r="X610" i="1"/>
  <c r="R612" i="1"/>
  <c r="X612" i="1"/>
  <c r="R614" i="1"/>
  <c r="X614" i="1"/>
  <c r="R616" i="1"/>
  <c r="X616" i="1"/>
  <c r="R618" i="1"/>
  <c r="X618" i="1"/>
  <c r="R620" i="1"/>
  <c r="X620" i="1"/>
  <c r="R622" i="1"/>
  <c r="X622" i="1"/>
  <c r="R624" i="1"/>
  <c r="X624" i="1"/>
  <c r="R626" i="1"/>
  <c r="X626" i="1"/>
  <c r="R628" i="1"/>
  <c r="X628" i="1"/>
  <c r="R630" i="1"/>
  <c r="X630" i="1"/>
  <c r="R632" i="1"/>
  <c r="X632" i="1"/>
  <c r="R634" i="1"/>
  <c r="X634" i="1"/>
  <c r="R636" i="1"/>
  <c r="X636" i="1"/>
  <c r="R638" i="1"/>
  <c r="X638" i="1"/>
  <c r="R640" i="1"/>
  <c r="X640" i="1"/>
  <c r="R642" i="1"/>
  <c r="X642" i="1"/>
  <c r="R644" i="1"/>
  <c r="X644" i="1"/>
  <c r="R646" i="1"/>
  <c r="X646" i="1"/>
  <c r="R648" i="1"/>
  <c r="X648" i="1"/>
  <c r="R650" i="1"/>
  <c r="X650" i="1"/>
  <c r="R652" i="1"/>
  <c r="X652" i="1"/>
  <c r="R654" i="1"/>
  <c r="X654" i="1"/>
  <c r="R656" i="1"/>
  <c r="X656" i="1"/>
  <c r="R658" i="1"/>
  <c r="X658" i="1"/>
  <c r="R660" i="1"/>
  <c r="X660" i="1"/>
  <c r="R662" i="1"/>
  <c r="X662" i="1"/>
  <c r="R664" i="1"/>
  <c r="X664" i="1"/>
  <c r="R666" i="1"/>
  <c r="X666" i="1"/>
  <c r="R668" i="1"/>
  <c r="X668" i="1"/>
  <c r="R670" i="1"/>
  <c r="X670" i="1"/>
  <c r="R672" i="1"/>
  <c r="X672" i="1"/>
  <c r="R674" i="1"/>
  <c r="X674" i="1"/>
  <c r="R676" i="1"/>
  <c r="X676" i="1"/>
  <c r="R678" i="1"/>
  <c r="X678" i="1"/>
  <c r="R680" i="1"/>
  <c r="X680" i="1"/>
  <c r="R682" i="1"/>
  <c r="X682" i="1"/>
  <c r="R684" i="1"/>
  <c r="X684" i="1"/>
  <c r="R686" i="1"/>
  <c r="X686" i="1"/>
  <c r="R688" i="1"/>
  <c r="X688" i="1"/>
  <c r="R690" i="1"/>
  <c r="X690" i="1"/>
  <c r="R692" i="1"/>
  <c r="X692" i="1"/>
  <c r="R694" i="1"/>
  <c r="X694" i="1"/>
  <c r="R696" i="1"/>
  <c r="X696" i="1"/>
  <c r="R698" i="1"/>
  <c r="X698" i="1"/>
  <c r="R700" i="1"/>
  <c r="X700" i="1"/>
  <c r="R702" i="1"/>
  <c r="X702" i="1"/>
  <c r="R704" i="1"/>
  <c r="X704" i="1"/>
  <c r="R706" i="1"/>
  <c r="X706" i="1"/>
  <c r="R708" i="1"/>
  <c r="X708" i="1"/>
  <c r="R710" i="1"/>
  <c r="X710" i="1"/>
  <c r="R712" i="1"/>
  <c r="X712" i="1"/>
  <c r="R714" i="1"/>
  <c r="X714" i="1"/>
  <c r="R716" i="1"/>
  <c r="X716" i="1"/>
  <c r="R718" i="1"/>
  <c r="X718" i="1"/>
  <c r="R720" i="1"/>
  <c r="X720" i="1"/>
  <c r="X408" i="1"/>
  <c r="X410" i="1"/>
  <c r="X412" i="1"/>
  <c r="X414" i="1"/>
  <c r="X434" i="1"/>
  <c r="X436" i="1"/>
  <c r="X438" i="1"/>
  <c r="X457" i="1"/>
  <c r="X459" i="1"/>
  <c r="X461" i="1"/>
  <c r="X480" i="1"/>
  <c r="X482" i="1"/>
  <c r="X484" i="1"/>
  <c r="X486" i="1"/>
  <c r="X533" i="1"/>
  <c r="X531" i="1"/>
  <c r="X529" i="1"/>
  <c r="X527" i="1"/>
  <c r="X525" i="1"/>
  <c r="X523" i="1"/>
  <c r="X521" i="1"/>
  <c r="X519" i="1"/>
  <c r="X517" i="1"/>
  <c r="X515" i="1"/>
  <c r="X513" i="1"/>
  <c r="X511" i="1"/>
  <c r="X509" i="1"/>
  <c r="X507" i="1"/>
  <c r="X505" i="1"/>
  <c r="X503" i="1"/>
  <c r="X501" i="1"/>
  <c r="X499" i="1"/>
  <c r="X497" i="1"/>
  <c r="X495" i="1"/>
  <c r="X493" i="1"/>
  <c r="X491" i="1"/>
  <c r="X489" i="1"/>
  <c r="X487" i="1"/>
  <c r="X554" i="1"/>
  <c r="X556" i="1"/>
  <c r="X558" i="1"/>
  <c r="X577" i="1"/>
  <c r="X579" i="1"/>
  <c r="X581" i="1"/>
  <c r="X582" i="1"/>
  <c r="X601" i="1"/>
  <c r="X603" i="1"/>
  <c r="X605" i="1"/>
  <c r="R535" i="1"/>
  <c r="X535" i="1"/>
  <c r="R607" i="1"/>
  <c r="X607" i="1"/>
  <c r="R609" i="1"/>
  <c r="X609" i="1"/>
  <c r="R611" i="1"/>
  <c r="X611" i="1"/>
  <c r="R613" i="1"/>
  <c r="X613" i="1"/>
  <c r="R615" i="1"/>
  <c r="X615" i="1"/>
  <c r="R617" i="1"/>
  <c r="X617" i="1"/>
  <c r="R619" i="1"/>
  <c r="X619" i="1"/>
  <c r="R621" i="1"/>
  <c r="X621" i="1"/>
  <c r="R623" i="1"/>
  <c r="X623" i="1"/>
  <c r="R625" i="1"/>
  <c r="X625" i="1"/>
  <c r="R627" i="1"/>
  <c r="X627" i="1"/>
  <c r="R629" i="1"/>
  <c r="X629" i="1"/>
  <c r="R631" i="1"/>
  <c r="X631" i="1"/>
  <c r="R633" i="1"/>
  <c r="X633" i="1"/>
  <c r="R635" i="1"/>
  <c r="X635" i="1"/>
  <c r="R637" i="1"/>
  <c r="X637" i="1"/>
  <c r="R639" i="1"/>
  <c r="X639" i="1"/>
  <c r="R641" i="1"/>
  <c r="X641" i="1"/>
  <c r="R643" i="1"/>
  <c r="X643" i="1"/>
  <c r="R645" i="1"/>
  <c r="X645" i="1"/>
  <c r="R647" i="1"/>
  <c r="X647" i="1"/>
  <c r="R649" i="1"/>
  <c r="X649" i="1"/>
  <c r="R651" i="1"/>
  <c r="X651" i="1"/>
  <c r="R653" i="1"/>
  <c r="X653" i="1"/>
  <c r="R655" i="1"/>
  <c r="X655" i="1"/>
  <c r="R657" i="1"/>
  <c r="X657" i="1"/>
  <c r="R659" i="1"/>
  <c r="X659" i="1"/>
  <c r="R661" i="1"/>
  <c r="X661" i="1"/>
  <c r="R663" i="1"/>
  <c r="X663" i="1"/>
  <c r="R665" i="1"/>
  <c r="X665" i="1"/>
  <c r="R667" i="1"/>
  <c r="X667" i="1"/>
  <c r="R669" i="1"/>
  <c r="X669" i="1"/>
  <c r="R671" i="1"/>
  <c r="X671" i="1"/>
  <c r="R673" i="1"/>
  <c r="X673" i="1"/>
  <c r="R675" i="1"/>
  <c r="X675" i="1"/>
  <c r="R677" i="1"/>
  <c r="X677" i="1"/>
  <c r="R679" i="1"/>
  <c r="X679" i="1"/>
  <c r="R681" i="1"/>
  <c r="X681" i="1"/>
  <c r="R683" i="1"/>
  <c r="X683" i="1"/>
  <c r="R685" i="1"/>
  <c r="X685" i="1"/>
  <c r="R687" i="1"/>
  <c r="X687" i="1"/>
  <c r="R689" i="1"/>
  <c r="X689" i="1"/>
  <c r="R691" i="1"/>
  <c r="X691" i="1"/>
  <c r="R693" i="1"/>
  <c r="X693" i="1"/>
  <c r="R695" i="1"/>
  <c r="X695" i="1"/>
  <c r="R697" i="1"/>
  <c r="X697" i="1"/>
  <c r="R699" i="1"/>
  <c r="X699" i="1"/>
  <c r="R701" i="1"/>
  <c r="X701" i="1"/>
  <c r="R703" i="1"/>
  <c r="X703" i="1"/>
  <c r="R705" i="1"/>
  <c r="X705" i="1"/>
  <c r="R707" i="1"/>
  <c r="X707" i="1"/>
  <c r="R709" i="1"/>
  <c r="X709" i="1"/>
  <c r="R711" i="1"/>
  <c r="X711" i="1"/>
  <c r="R713" i="1"/>
  <c r="X713" i="1"/>
  <c r="R715" i="1"/>
  <c r="X715" i="1"/>
  <c r="R717" i="1"/>
  <c r="X717" i="1"/>
  <c r="R719" i="1"/>
  <c r="X719" i="1"/>
  <c r="R721" i="1"/>
  <c r="X721" i="1"/>
  <c r="X409" i="1"/>
  <c r="X411" i="1"/>
  <c r="X413" i="1"/>
  <c r="X433" i="1"/>
  <c r="X435" i="1"/>
  <c r="X437" i="1"/>
  <c r="Y437" i="1" s="1"/>
  <c r="Z437" i="1" s="1"/>
  <c r="X456" i="1"/>
  <c r="X458" i="1"/>
  <c r="X460" i="1"/>
  <c r="X462" i="1"/>
  <c r="X481" i="1"/>
  <c r="X483" i="1"/>
  <c r="X485" i="1"/>
  <c r="X534" i="1"/>
  <c r="X532" i="1"/>
  <c r="X530" i="1"/>
  <c r="X528" i="1"/>
  <c r="X526" i="1"/>
  <c r="X524" i="1"/>
  <c r="X522" i="1"/>
  <c r="X520" i="1"/>
  <c r="X518" i="1"/>
  <c r="X516" i="1"/>
  <c r="X514" i="1"/>
  <c r="X512" i="1"/>
  <c r="X510" i="1"/>
  <c r="X508" i="1"/>
  <c r="X506" i="1"/>
  <c r="X504" i="1"/>
  <c r="X502" i="1"/>
  <c r="X500" i="1"/>
  <c r="X498" i="1"/>
  <c r="Y498" i="1" s="1"/>
  <c r="Z498" i="1" s="1"/>
  <c r="X496" i="1"/>
  <c r="X494" i="1"/>
  <c r="Y494" i="1" s="1"/>
  <c r="Z494" i="1" s="1"/>
  <c r="X492" i="1"/>
  <c r="X490" i="1"/>
  <c r="Y490" i="1" s="1"/>
  <c r="Z490" i="1" s="1"/>
  <c r="X488" i="1"/>
  <c r="X553" i="1"/>
  <c r="X555" i="1"/>
  <c r="X557" i="1"/>
  <c r="X576" i="1"/>
  <c r="X578" i="1"/>
  <c r="X580" i="1"/>
  <c r="X583" i="1"/>
  <c r="X600" i="1"/>
  <c r="X602" i="1"/>
  <c r="X604" i="1"/>
  <c r="X606" i="1"/>
  <c r="Y435" i="1"/>
  <c r="Y434" i="1"/>
  <c r="Z434" i="1" s="1"/>
  <c r="Y436" i="1"/>
  <c r="Y438" i="1"/>
  <c r="Y503" i="1"/>
  <c r="Z503" i="1" s="1"/>
  <c r="Y502" i="1"/>
  <c r="Z502" i="1" s="1"/>
  <c r="Y504" i="1"/>
  <c r="Y501" i="1"/>
  <c r="Z501" i="1" s="1"/>
  <c r="Y500" i="1"/>
  <c r="Y499" i="1"/>
  <c r="Z499" i="1" s="1"/>
  <c r="Y497" i="1"/>
  <c r="Z497" i="1" s="1"/>
  <c r="Y496" i="1"/>
  <c r="Z496" i="1" s="1"/>
  <c r="Y495" i="1"/>
  <c r="Z495" i="1" s="1"/>
  <c r="Y493" i="1"/>
  <c r="Z493" i="1" s="1"/>
  <c r="Y492" i="1"/>
  <c r="Z492" i="1" s="1"/>
  <c r="Y491" i="1"/>
  <c r="Z491" i="1" s="1"/>
  <c r="Y489" i="1"/>
  <c r="Z489" i="1" s="1"/>
  <c r="Y488" i="1"/>
  <c r="Z488" i="1" s="1"/>
  <c r="Y487" i="1"/>
  <c r="Z487" i="1" s="1"/>
  <c r="Z504" i="1"/>
  <c r="Z500" i="1"/>
  <c r="Z435" i="1"/>
  <c r="Z436" i="1"/>
  <c r="Z438" i="1"/>
  <c r="Q462" i="1"/>
  <c r="Q481" i="1"/>
  <c r="Q483" i="1"/>
  <c r="Q485" i="1"/>
  <c r="Q480" i="1"/>
  <c r="Q482" i="1"/>
  <c r="Q484" i="1"/>
  <c r="Q486" i="1"/>
  <c r="N505" i="1"/>
  <c r="Q505" i="1" s="1"/>
  <c r="AA505" i="1" s="1"/>
  <c r="M505" i="1"/>
  <c r="N507" i="1"/>
  <c r="Q507" i="1" s="1"/>
  <c r="AA507" i="1" s="1"/>
  <c r="M507" i="1"/>
  <c r="N509" i="1"/>
  <c r="Q509" i="1" s="1"/>
  <c r="AA509" i="1" s="1"/>
  <c r="M509" i="1"/>
  <c r="N511" i="1"/>
  <c r="Q511" i="1" s="1"/>
  <c r="AA511" i="1" s="1"/>
  <c r="M511" i="1"/>
  <c r="N513" i="1"/>
  <c r="Q513" i="1" s="1"/>
  <c r="AA513" i="1" s="1"/>
  <c r="M513" i="1"/>
  <c r="N515" i="1"/>
  <c r="Q515" i="1" s="1"/>
  <c r="AA515" i="1" s="1"/>
  <c r="M515" i="1"/>
  <c r="N517" i="1"/>
  <c r="Q517" i="1" s="1"/>
  <c r="AA517" i="1" s="1"/>
  <c r="M517" i="1"/>
  <c r="N519" i="1"/>
  <c r="Q519" i="1" s="1"/>
  <c r="AA519" i="1" s="1"/>
  <c r="M519" i="1"/>
  <c r="N521" i="1"/>
  <c r="Q521" i="1" s="1"/>
  <c r="AA521" i="1" s="1"/>
  <c r="M521" i="1"/>
  <c r="N523" i="1"/>
  <c r="Q523" i="1" s="1"/>
  <c r="AA523" i="1" s="1"/>
  <c r="M523" i="1"/>
  <c r="N525" i="1"/>
  <c r="Q525" i="1" s="1"/>
  <c r="AA525" i="1" s="1"/>
  <c r="M525" i="1"/>
  <c r="N527" i="1"/>
  <c r="Q527" i="1" s="1"/>
  <c r="AA527" i="1" s="1"/>
  <c r="M527" i="1"/>
  <c r="N529" i="1"/>
  <c r="Q529" i="1" s="1"/>
  <c r="AA529" i="1" s="1"/>
  <c r="M529" i="1"/>
  <c r="N531" i="1"/>
  <c r="Q531" i="1" s="1"/>
  <c r="AA531" i="1" s="1"/>
  <c r="M531" i="1"/>
  <c r="N533" i="1"/>
  <c r="Q533" i="1" s="1"/>
  <c r="AA533" i="1" s="1"/>
  <c r="M533" i="1"/>
  <c r="N535" i="1"/>
  <c r="Q535" i="1" s="1"/>
  <c r="M535" i="1"/>
  <c r="S535" i="1" s="1"/>
  <c r="T535" i="1" s="1"/>
  <c r="K721" i="1"/>
  <c r="L721" i="1"/>
  <c r="K719" i="1"/>
  <c r="L719" i="1"/>
  <c r="K717" i="1"/>
  <c r="L717" i="1"/>
  <c r="K715" i="1"/>
  <c r="L715" i="1"/>
  <c r="K713" i="1"/>
  <c r="L713" i="1"/>
  <c r="K711" i="1"/>
  <c r="L711" i="1"/>
  <c r="K709" i="1"/>
  <c r="L709" i="1"/>
  <c r="K707" i="1"/>
  <c r="L707" i="1"/>
  <c r="K705" i="1"/>
  <c r="L705" i="1"/>
  <c r="K703" i="1"/>
  <c r="L703" i="1"/>
  <c r="K701" i="1"/>
  <c r="L701" i="1"/>
  <c r="K699" i="1"/>
  <c r="L699" i="1"/>
  <c r="K697" i="1"/>
  <c r="L697" i="1"/>
  <c r="K695" i="1"/>
  <c r="L695" i="1"/>
  <c r="K693" i="1"/>
  <c r="L693" i="1"/>
  <c r="K691" i="1"/>
  <c r="L691" i="1"/>
  <c r="K689" i="1"/>
  <c r="L689" i="1"/>
  <c r="K687" i="1"/>
  <c r="L687" i="1"/>
  <c r="K685" i="1"/>
  <c r="L685" i="1"/>
  <c r="K683" i="1"/>
  <c r="L683" i="1"/>
  <c r="K681" i="1"/>
  <c r="L681" i="1"/>
  <c r="K679" i="1"/>
  <c r="L679" i="1"/>
  <c r="K677" i="1"/>
  <c r="L677" i="1"/>
  <c r="K675" i="1"/>
  <c r="L675" i="1"/>
  <c r="K673" i="1"/>
  <c r="L673" i="1"/>
  <c r="K671" i="1"/>
  <c r="L671" i="1"/>
  <c r="K669" i="1"/>
  <c r="L669" i="1"/>
  <c r="K667" i="1"/>
  <c r="L667" i="1"/>
  <c r="K665" i="1"/>
  <c r="L665" i="1"/>
  <c r="K663" i="1"/>
  <c r="L663" i="1"/>
  <c r="K661" i="1"/>
  <c r="L661" i="1"/>
  <c r="K659" i="1"/>
  <c r="L659" i="1"/>
  <c r="K657" i="1"/>
  <c r="L657" i="1"/>
  <c r="K655" i="1"/>
  <c r="L655" i="1"/>
  <c r="K653" i="1"/>
  <c r="L653" i="1"/>
  <c r="M653" i="1" s="1"/>
  <c r="K651" i="1"/>
  <c r="L651" i="1"/>
  <c r="M651" i="1" s="1"/>
  <c r="K649" i="1"/>
  <c r="L649" i="1"/>
  <c r="M649" i="1" s="1"/>
  <c r="K647" i="1"/>
  <c r="L647" i="1"/>
  <c r="M647" i="1" s="1"/>
  <c r="K645" i="1"/>
  <c r="L645" i="1"/>
  <c r="M645" i="1" s="1"/>
  <c r="K643" i="1"/>
  <c r="L643" i="1"/>
  <c r="M643" i="1" s="1"/>
  <c r="K641" i="1"/>
  <c r="L641" i="1"/>
  <c r="M641" i="1" s="1"/>
  <c r="K639" i="1"/>
  <c r="L639" i="1"/>
  <c r="M639" i="1" s="1"/>
  <c r="K637" i="1"/>
  <c r="L637" i="1"/>
  <c r="M637" i="1" s="1"/>
  <c r="K635" i="1"/>
  <c r="L635" i="1"/>
  <c r="N635" i="1" s="1"/>
  <c r="Q635" i="1" s="1"/>
  <c r="AA635" i="1" s="1"/>
  <c r="K633" i="1"/>
  <c r="L633" i="1"/>
  <c r="N633" i="1" s="1"/>
  <c r="Q633" i="1" s="1"/>
  <c r="AA633" i="1" s="1"/>
  <c r="K631" i="1"/>
  <c r="L631" i="1"/>
  <c r="N631" i="1" s="1"/>
  <c r="Q631" i="1" s="1"/>
  <c r="AA631" i="1" s="1"/>
  <c r="K629" i="1"/>
  <c r="L629" i="1"/>
  <c r="N629" i="1" s="1"/>
  <c r="Q629" i="1" s="1"/>
  <c r="AA629" i="1" s="1"/>
  <c r="K627" i="1"/>
  <c r="L627" i="1"/>
  <c r="N627" i="1" s="1"/>
  <c r="Q627" i="1" s="1"/>
  <c r="AA627" i="1" s="1"/>
  <c r="K625" i="1"/>
  <c r="L625" i="1"/>
  <c r="N625" i="1" s="1"/>
  <c r="Q625" i="1" s="1"/>
  <c r="AA625" i="1" s="1"/>
  <c r="K623" i="1"/>
  <c r="L623" i="1"/>
  <c r="N623" i="1" s="1"/>
  <c r="Q623" i="1" s="1"/>
  <c r="AA623" i="1" s="1"/>
  <c r="K621" i="1"/>
  <c r="L621" i="1"/>
  <c r="N621" i="1" s="1"/>
  <c r="Q621" i="1" s="1"/>
  <c r="AA621" i="1" s="1"/>
  <c r="K619" i="1"/>
  <c r="L619" i="1"/>
  <c r="N619" i="1" s="1"/>
  <c r="Q619" i="1" s="1"/>
  <c r="AA619" i="1" s="1"/>
  <c r="K617" i="1"/>
  <c r="L617" i="1"/>
  <c r="N617" i="1" s="1"/>
  <c r="Q617" i="1" s="1"/>
  <c r="AA617" i="1" s="1"/>
  <c r="K615" i="1"/>
  <c r="L615" i="1"/>
  <c r="N615" i="1" s="1"/>
  <c r="Q615" i="1" s="1"/>
  <c r="AA615" i="1" s="1"/>
  <c r="K613" i="1"/>
  <c r="L613" i="1"/>
  <c r="N613" i="1" s="1"/>
  <c r="Q613" i="1" s="1"/>
  <c r="AA613" i="1" s="1"/>
  <c r="K611" i="1"/>
  <c r="L611" i="1"/>
  <c r="N611" i="1" s="1"/>
  <c r="Q611" i="1" s="1"/>
  <c r="AA611" i="1" s="1"/>
  <c r="K609" i="1"/>
  <c r="L609" i="1"/>
  <c r="N609" i="1" s="1"/>
  <c r="Q609" i="1" s="1"/>
  <c r="AA609" i="1" s="1"/>
  <c r="K607" i="1"/>
  <c r="L607" i="1"/>
  <c r="N607" i="1" s="1"/>
  <c r="Q607" i="1" s="1"/>
  <c r="K605" i="1"/>
  <c r="L605" i="1"/>
  <c r="N605" i="1" s="1"/>
  <c r="Q605" i="1" s="1"/>
  <c r="K603" i="1"/>
  <c r="L603" i="1"/>
  <c r="N603" i="1" s="1"/>
  <c r="Q603" i="1" s="1"/>
  <c r="K601" i="1"/>
  <c r="L601" i="1"/>
  <c r="N601" i="1" s="1"/>
  <c r="Q601" i="1" s="1"/>
  <c r="L554" i="1"/>
  <c r="N554" i="1" s="1"/>
  <c r="L556" i="1"/>
  <c r="N556" i="1" s="1"/>
  <c r="Q556" i="1" s="1"/>
  <c r="L558" i="1"/>
  <c r="N558" i="1" s="1"/>
  <c r="L577" i="1"/>
  <c r="N577" i="1" s="1"/>
  <c r="L579" i="1"/>
  <c r="N579" i="1" s="1"/>
  <c r="L581" i="1"/>
  <c r="N581" i="1" s="1"/>
  <c r="L583" i="1"/>
  <c r="N583" i="1" s="1"/>
  <c r="Q583" i="1" s="1"/>
  <c r="AA583" i="1" s="1"/>
  <c r="M414" i="1"/>
  <c r="M413" i="1"/>
  <c r="M412" i="1"/>
  <c r="M411" i="1"/>
  <c r="M410" i="1"/>
  <c r="Q411" i="1"/>
  <c r="Q413" i="1"/>
  <c r="Q433" i="1"/>
  <c r="Q456" i="1"/>
  <c r="Q458" i="1"/>
  <c r="Q460" i="1"/>
  <c r="M433" i="1"/>
  <c r="M434" i="1"/>
  <c r="M435" i="1"/>
  <c r="M436" i="1"/>
  <c r="M437" i="1"/>
  <c r="M438" i="1"/>
  <c r="M456" i="1"/>
  <c r="M457" i="1"/>
  <c r="M458" i="1"/>
  <c r="M459" i="1"/>
  <c r="M460" i="1"/>
  <c r="M461" i="1"/>
  <c r="M462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N506" i="1"/>
  <c r="Q506" i="1" s="1"/>
  <c r="AA506" i="1" s="1"/>
  <c r="M506" i="1"/>
  <c r="N508" i="1"/>
  <c r="Q508" i="1" s="1"/>
  <c r="AA508" i="1" s="1"/>
  <c r="M508" i="1"/>
  <c r="N510" i="1"/>
  <c r="Q510" i="1" s="1"/>
  <c r="AA510" i="1" s="1"/>
  <c r="M510" i="1"/>
  <c r="N512" i="1"/>
  <c r="Q512" i="1" s="1"/>
  <c r="AA512" i="1" s="1"/>
  <c r="M512" i="1"/>
  <c r="N514" i="1"/>
  <c r="Q514" i="1" s="1"/>
  <c r="AA514" i="1" s="1"/>
  <c r="M514" i="1"/>
  <c r="N516" i="1"/>
  <c r="Q516" i="1" s="1"/>
  <c r="AA516" i="1" s="1"/>
  <c r="M516" i="1"/>
  <c r="N518" i="1"/>
  <c r="Q518" i="1" s="1"/>
  <c r="AA518" i="1" s="1"/>
  <c r="M518" i="1"/>
  <c r="N520" i="1"/>
  <c r="Q520" i="1" s="1"/>
  <c r="AA520" i="1" s="1"/>
  <c r="M520" i="1"/>
  <c r="N522" i="1"/>
  <c r="Q522" i="1" s="1"/>
  <c r="AA522" i="1" s="1"/>
  <c r="M522" i="1"/>
  <c r="N524" i="1"/>
  <c r="Q524" i="1" s="1"/>
  <c r="AA524" i="1" s="1"/>
  <c r="M524" i="1"/>
  <c r="N526" i="1"/>
  <c r="Q526" i="1" s="1"/>
  <c r="AA526" i="1" s="1"/>
  <c r="M526" i="1"/>
  <c r="N528" i="1"/>
  <c r="Q528" i="1" s="1"/>
  <c r="AA528" i="1" s="1"/>
  <c r="M528" i="1"/>
  <c r="N530" i="1"/>
  <c r="Q530" i="1" s="1"/>
  <c r="AA530" i="1" s="1"/>
  <c r="M530" i="1"/>
  <c r="N532" i="1"/>
  <c r="Q532" i="1" s="1"/>
  <c r="AA532" i="1" s="1"/>
  <c r="M532" i="1"/>
  <c r="N534" i="1"/>
  <c r="Q534" i="1" s="1"/>
  <c r="AA534" i="1" s="1"/>
  <c r="M534" i="1"/>
  <c r="K720" i="1"/>
  <c r="L720" i="1"/>
  <c r="K718" i="1"/>
  <c r="L718" i="1"/>
  <c r="K716" i="1"/>
  <c r="L716" i="1"/>
  <c r="K714" i="1"/>
  <c r="L714" i="1"/>
  <c r="K712" i="1"/>
  <c r="L712" i="1"/>
  <c r="K710" i="1"/>
  <c r="L710" i="1"/>
  <c r="K708" i="1"/>
  <c r="L708" i="1"/>
  <c r="K706" i="1"/>
  <c r="L706" i="1"/>
  <c r="K704" i="1"/>
  <c r="L704" i="1"/>
  <c r="K702" i="1"/>
  <c r="L702" i="1"/>
  <c r="K700" i="1"/>
  <c r="L700" i="1"/>
  <c r="K698" i="1"/>
  <c r="L698" i="1"/>
  <c r="K696" i="1"/>
  <c r="L696" i="1"/>
  <c r="K694" i="1"/>
  <c r="L694" i="1"/>
  <c r="K692" i="1"/>
  <c r="L692" i="1"/>
  <c r="K690" i="1"/>
  <c r="L690" i="1"/>
  <c r="K688" i="1"/>
  <c r="L688" i="1"/>
  <c r="K686" i="1"/>
  <c r="L686" i="1"/>
  <c r="K684" i="1"/>
  <c r="L684" i="1"/>
  <c r="K682" i="1"/>
  <c r="L682" i="1"/>
  <c r="K680" i="1"/>
  <c r="L680" i="1"/>
  <c r="K678" i="1"/>
  <c r="L678" i="1"/>
  <c r="K676" i="1"/>
  <c r="L676" i="1"/>
  <c r="K674" i="1"/>
  <c r="L674" i="1"/>
  <c r="K672" i="1"/>
  <c r="L672" i="1"/>
  <c r="K670" i="1"/>
  <c r="L670" i="1"/>
  <c r="K668" i="1"/>
  <c r="L668" i="1"/>
  <c r="K666" i="1"/>
  <c r="L666" i="1"/>
  <c r="K664" i="1"/>
  <c r="L664" i="1"/>
  <c r="K662" i="1"/>
  <c r="L662" i="1"/>
  <c r="K660" i="1"/>
  <c r="L660" i="1"/>
  <c r="K658" i="1"/>
  <c r="L658" i="1"/>
  <c r="K656" i="1"/>
  <c r="L656" i="1"/>
  <c r="K654" i="1"/>
  <c r="L654" i="1"/>
  <c r="K652" i="1"/>
  <c r="L652" i="1"/>
  <c r="K650" i="1"/>
  <c r="L650" i="1"/>
  <c r="K648" i="1"/>
  <c r="L648" i="1"/>
  <c r="K646" i="1"/>
  <c r="L646" i="1"/>
  <c r="K644" i="1"/>
  <c r="L644" i="1"/>
  <c r="K642" i="1"/>
  <c r="L642" i="1"/>
  <c r="K640" i="1"/>
  <c r="L640" i="1"/>
  <c r="K638" i="1"/>
  <c r="L638" i="1"/>
  <c r="K636" i="1"/>
  <c r="L636" i="1"/>
  <c r="K634" i="1"/>
  <c r="L634" i="1"/>
  <c r="K632" i="1"/>
  <c r="L632" i="1"/>
  <c r="K630" i="1"/>
  <c r="L630" i="1"/>
  <c r="K628" i="1"/>
  <c r="L628" i="1"/>
  <c r="K626" i="1"/>
  <c r="L626" i="1"/>
  <c r="M626" i="1" s="1"/>
  <c r="K624" i="1"/>
  <c r="L624" i="1"/>
  <c r="K622" i="1"/>
  <c r="L622" i="1"/>
  <c r="K620" i="1"/>
  <c r="L620" i="1"/>
  <c r="K618" i="1"/>
  <c r="L618" i="1"/>
  <c r="K616" i="1"/>
  <c r="L616" i="1"/>
  <c r="K614" i="1"/>
  <c r="L614" i="1"/>
  <c r="K612" i="1"/>
  <c r="L612" i="1"/>
  <c r="K610" i="1"/>
  <c r="L610" i="1"/>
  <c r="K608" i="1"/>
  <c r="L608" i="1"/>
  <c r="K606" i="1"/>
  <c r="L606" i="1"/>
  <c r="K604" i="1"/>
  <c r="L604" i="1"/>
  <c r="K602" i="1"/>
  <c r="L602" i="1"/>
  <c r="K600" i="1"/>
  <c r="L600" i="1"/>
  <c r="N600" i="1" s="1"/>
  <c r="Q600" i="1" s="1"/>
  <c r="M558" i="1"/>
  <c r="M556" i="1"/>
  <c r="M554" i="1"/>
  <c r="L553" i="1"/>
  <c r="N553" i="1" s="1"/>
  <c r="Q553" i="1" s="1"/>
  <c r="L555" i="1"/>
  <c r="N555" i="1" s="1"/>
  <c r="Q555" i="1" s="1"/>
  <c r="L557" i="1"/>
  <c r="N557" i="1" s="1"/>
  <c r="Q557" i="1" s="1"/>
  <c r="L576" i="1"/>
  <c r="N576" i="1" s="1"/>
  <c r="L578" i="1"/>
  <c r="N578" i="1" s="1"/>
  <c r="L580" i="1"/>
  <c r="N580" i="1" s="1"/>
  <c r="L582" i="1"/>
  <c r="N582" i="1" s="1"/>
  <c r="Q582" i="1" s="1"/>
  <c r="AA582" i="1" s="1"/>
  <c r="Q410" i="1"/>
  <c r="Q412" i="1"/>
  <c r="Q414" i="1"/>
  <c r="AA414" i="1" s="1"/>
  <c r="Q457" i="1"/>
  <c r="Q459" i="1"/>
  <c r="Q461" i="1"/>
  <c r="N628" i="1" l="1"/>
  <c r="Q628" i="1" s="1"/>
  <c r="AA628" i="1" s="1"/>
  <c r="M655" i="1"/>
  <c r="M657" i="1"/>
  <c r="M659" i="1"/>
  <c r="M661" i="1"/>
  <c r="M663" i="1"/>
  <c r="M665" i="1"/>
  <c r="M667" i="1"/>
  <c r="M669" i="1"/>
  <c r="M671" i="1"/>
  <c r="M673" i="1"/>
  <c r="M675" i="1"/>
  <c r="M677" i="1"/>
  <c r="M679" i="1"/>
  <c r="M681" i="1"/>
  <c r="M683" i="1"/>
  <c r="M685" i="1"/>
  <c r="M687" i="1"/>
  <c r="M689" i="1"/>
  <c r="M691" i="1"/>
  <c r="M693" i="1"/>
  <c r="M695" i="1"/>
  <c r="M697" i="1"/>
  <c r="M699" i="1"/>
  <c r="M701" i="1"/>
  <c r="M703" i="1"/>
  <c r="M705" i="1"/>
  <c r="M707" i="1"/>
  <c r="M709" i="1"/>
  <c r="M711" i="1"/>
  <c r="M713" i="1"/>
  <c r="M715" i="1"/>
  <c r="Y505" i="1"/>
  <c r="Z505" i="1" s="1"/>
  <c r="Y519" i="1"/>
  <c r="Z519" i="1" s="1"/>
  <c r="Y509" i="1"/>
  <c r="Z509" i="1" s="1"/>
  <c r="Y515" i="1"/>
  <c r="Z515" i="1" s="1"/>
  <c r="Y523" i="1"/>
  <c r="Z523" i="1" s="1"/>
  <c r="Y527" i="1"/>
  <c r="Z527" i="1" s="1"/>
  <c r="Y531" i="1"/>
  <c r="Z531" i="1" s="1"/>
  <c r="M578" i="1"/>
  <c r="M608" i="1"/>
  <c r="N616" i="1"/>
  <c r="AA535" i="1"/>
  <c r="Y535" i="1" s="1"/>
  <c r="Z535" i="1" s="1"/>
  <c r="Y582" i="1"/>
  <c r="Z582" i="1" s="1"/>
  <c r="Y513" i="1"/>
  <c r="Z513" i="1" s="1"/>
  <c r="Y511" i="1"/>
  <c r="Z511" i="1" s="1"/>
  <c r="Y517" i="1"/>
  <c r="Z517" i="1" s="1"/>
  <c r="Y521" i="1"/>
  <c r="Z521" i="1" s="1"/>
  <c r="Y525" i="1"/>
  <c r="Z525" i="1" s="1"/>
  <c r="Y529" i="1"/>
  <c r="Z529" i="1" s="1"/>
  <c r="Y533" i="1"/>
  <c r="Z533" i="1" s="1"/>
  <c r="S608" i="1"/>
  <c r="T608" i="1" s="1"/>
  <c r="Q616" i="1"/>
  <c r="AA616" i="1" s="1"/>
  <c r="Q558" i="1"/>
  <c r="Q554" i="1"/>
  <c r="S626" i="1"/>
  <c r="T626" i="1" s="1"/>
  <c r="AA600" i="1"/>
  <c r="AA459" i="1"/>
  <c r="Y459" i="1" s="1"/>
  <c r="Z459" i="1" s="1"/>
  <c r="Q580" i="1"/>
  <c r="AA555" i="1"/>
  <c r="S554" i="1"/>
  <c r="T554" i="1" s="1"/>
  <c r="S556" i="1"/>
  <c r="T556" i="1" s="1"/>
  <c r="S578" i="1"/>
  <c r="T578" i="1" s="1"/>
  <c r="S503" i="1"/>
  <c r="T503" i="1" s="1"/>
  <c r="S497" i="1"/>
  <c r="T497" i="1" s="1"/>
  <c r="S493" i="1"/>
  <c r="T493" i="1" s="1"/>
  <c r="S489" i="1"/>
  <c r="T489" i="1" s="1"/>
  <c r="S485" i="1"/>
  <c r="T485" i="1" s="1"/>
  <c r="S481" i="1"/>
  <c r="T481" i="1" s="1"/>
  <c r="S460" i="1"/>
  <c r="T460" i="1" s="1"/>
  <c r="S456" i="1"/>
  <c r="T456" i="1" s="1"/>
  <c r="S435" i="1"/>
  <c r="T435" i="1" s="1"/>
  <c r="AA458" i="1"/>
  <c r="Y458" i="1" s="1"/>
  <c r="Z458" i="1" s="1"/>
  <c r="AA411" i="1"/>
  <c r="Y411" i="1" s="1"/>
  <c r="Z411" i="1" s="1"/>
  <c r="S413" i="1"/>
  <c r="T413" i="1" s="1"/>
  <c r="AA603" i="1"/>
  <c r="Y603" i="1" s="1"/>
  <c r="Z603" i="1" s="1"/>
  <c r="AA605" i="1"/>
  <c r="AA607" i="1"/>
  <c r="S637" i="1"/>
  <c r="T637" i="1" s="1"/>
  <c r="S639" i="1"/>
  <c r="T639" i="1" s="1"/>
  <c r="S641" i="1"/>
  <c r="T641" i="1" s="1"/>
  <c r="S643" i="1"/>
  <c r="T643" i="1" s="1"/>
  <c r="S645" i="1"/>
  <c r="T645" i="1" s="1"/>
  <c r="S647" i="1"/>
  <c r="T647" i="1" s="1"/>
  <c r="S649" i="1"/>
  <c r="T649" i="1" s="1"/>
  <c r="S651" i="1"/>
  <c r="T651" i="1" s="1"/>
  <c r="S653" i="1"/>
  <c r="T653" i="1" s="1"/>
  <c r="S655" i="1"/>
  <c r="T655" i="1" s="1"/>
  <c r="S657" i="1"/>
  <c r="T657" i="1" s="1"/>
  <c r="S659" i="1"/>
  <c r="T659" i="1" s="1"/>
  <c r="S661" i="1"/>
  <c r="T661" i="1" s="1"/>
  <c r="S663" i="1"/>
  <c r="T663" i="1" s="1"/>
  <c r="S665" i="1"/>
  <c r="T665" i="1" s="1"/>
  <c r="S667" i="1"/>
  <c r="T667" i="1" s="1"/>
  <c r="S669" i="1"/>
  <c r="T669" i="1" s="1"/>
  <c r="S671" i="1"/>
  <c r="T671" i="1" s="1"/>
  <c r="S673" i="1"/>
  <c r="T673" i="1" s="1"/>
  <c r="S675" i="1"/>
  <c r="T675" i="1" s="1"/>
  <c r="S677" i="1"/>
  <c r="T677" i="1" s="1"/>
  <c r="S679" i="1"/>
  <c r="T679" i="1" s="1"/>
  <c r="S681" i="1"/>
  <c r="T681" i="1" s="1"/>
  <c r="S683" i="1"/>
  <c r="T683" i="1" s="1"/>
  <c r="S685" i="1"/>
  <c r="T685" i="1" s="1"/>
  <c r="S687" i="1"/>
  <c r="T687" i="1" s="1"/>
  <c r="S689" i="1"/>
  <c r="T689" i="1" s="1"/>
  <c r="S691" i="1"/>
  <c r="T691" i="1" s="1"/>
  <c r="S693" i="1"/>
  <c r="T693" i="1" s="1"/>
  <c r="S695" i="1"/>
  <c r="T695" i="1" s="1"/>
  <c r="S697" i="1"/>
  <c r="T697" i="1" s="1"/>
  <c r="S699" i="1"/>
  <c r="T699" i="1" s="1"/>
  <c r="S701" i="1"/>
  <c r="T701" i="1" s="1"/>
  <c r="S703" i="1"/>
  <c r="T703" i="1" s="1"/>
  <c r="S705" i="1"/>
  <c r="T705" i="1" s="1"/>
  <c r="S707" i="1"/>
  <c r="T707" i="1" s="1"/>
  <c r="S709" i="1"/>
  <c r="T709" i="1" s="1"/>
  <c r="S711" i="1"/>
  <c r="T711" i="1" s="1"/>
  <c r="S713" i="1"/>
  <c r="T713" i="1" s="1"/>
  <c r="S715" i="1"/>
  <c r="T715" i="1" s="1"/>
  <c r="S533" i="1"/>
  <c r="T533" i="1" s="1"/>
  <c r="S531" i="1"/>
  <c r="T531" i="1" s="1"/>
  <c r="S529" i="1"/>
  <c r="T529" i="1" s="1"/>
  <c r="S527" i="1"/>
  <c r="T527" i="1" s="1"/>
  <c r="S525" i="1"/>
  <c r="T525" i="1" s="1"/>
  <c r="S523" i="1"/>
  <c r="T523" i="1" s="1"/>
  <c r="S521" i="1"/>
  <c r="T521" i="1" s="1"/>
  <c r="S519" i="1"/>
  <c r="T519" i="1" s="1"/>
  <c r="S517" i="1"/>
  <c r="T517" i="1" s="1"/>
  <c r="S515" i="1"/>
  <c r="T515" i="1" s="1"/>
  <c r="S513" i="1"/>
  <c r="T513" i="1" s="1"/>
  <c r="S511" i="1"/>
  <c r="T511" i="1" s="1"/>
  <c r="S509" i="1"/>
  <c r="T509" i="1" s="1"/>
  <c r="S507" i="1"/>
  <c r="T507" i="1" s="1"/>
  <c r="S505" i="1"/>
  <c r="T505" i="1" s="1"/>
  <c r="AA486" i="1"/>
  <c r="Y486" i="1" s="1"/>
  <c r="Z486" i="1" s="1"/>
  <c r="AA482" i="1"/>
  <c r="Y482" i="1" s="1"/>
  <c r="Z482" i="1" s="1"/>
  <c r="AA485" i="1"/>
  <c r="Y485" i="1" s="1"/>
  <c r="Z485" i="1" s="1"/>
  <c r="AA481" i="1"/>
  <c r="Y481" i="1" s="1"/>
  <c r="Z481" i="1" s="1"/>
  <c r="Y609" i="1"/>
  <c r="Z609" i="1" s="1"/>
  <c r="Y611" i="1"/>
  <c r="Z611" i="1" s="1"/>
  <c r="Y613" i="1"/>
  <c r="Z613" i="1" s="1"/>
  <c r="Y615" i="1"/>
  <c r="Z615" i="1" s="1"/>
  <c r="Y617" i="1"/>
  <c r="Z617" i="1" s="1"/>
  <c r="Y619" i="1"/>
  <c r="Z619" i="1" s="1"/>
  <c r="Y621" i="1"/>
  <c r="Z621" i="1" s="1"/>
  <c r="Y623" i="1"/>
  <c r="Z623" i="1" s="1"/>
  <c r="Y627" i="1"/>
  <c r="Z627" i="1" s="1"/>
  <c r="Y631" i="1"/>
  <c r="Z631" i="1" s="1"/>
  <c r="Y635" i="1"/>
  <c r="Z635" i="1" s="1"/>
  <c r="Y625" i="1"/>
  <c r="Z625" i="1" s="1"/>
  <c r="Y629" i="1"/>
  <c r="Z629" i="1" s="1"/>
  <c r="Y633" i="1"/>
  <c r="Z633" i="1" s="1"/>
  <c r="Y607" i="1"/>
  <c r="Z607" i="1" s="1"/>
  <c r="Y555" i="1"/>
  <c r="Z555" i="1" s="1"/>
  <c r="Y506" i="1"/>
  <c r="Z506" i="1" s="1"/>
  <c r="Y414" i="1"/>
  <c r="Z414" i="1" s="1"/>
  <c r="AA461" i="1"/>
  <c r="Y461" i="1" s="1"/>
  <c r="Z461" i="1" s="1"/>
  <c r="AA457" i="1"/>
  <c r="Y457" i="1" s="1"/>
  <c r="Z457" i="1" s="1"/>
  <c r="AA412" i="1"/>
  <c r="Y412" i="1" s="1"/>
  <c r="Z412" i="1" s="1"/>
  <c r="Q578" i="1"/>
  <c r="AA557" i="1"/>
  <c r="AA553" i="1"/>
  <c r="Y553" i="1" s="1"/>
  <c r="Z553" i="1" s="1"/>
  <c r="AA556" i="1"/>
  <c r="Y556" i="1" s="1"/>
  <c r="Z556" i="1" s="1"/>
  <c r="M600" i="1"/>
  <c r="M602" i="1"/>
  <c r="M604" i="1"/>
  <c r="N606" i="1"/>
  <c r="N608" i="1"/>
  <c r="M610" i="1"/>
  <c r="N612" i="1"/>
  <c r="N614" i="1"/>
  <c r="M616" i="1"/>
  <c r="M618" i="1"/>
  <c r="M620" i="1"/>
  <c r="M622" i="1"/>
  <c r="N624" i="1"/>
  <c r="N626" i="1"/>
  <c r="M628" i="1"/>
  <c r="M630" i="1"/>
  <c r="M632" i="1"/>
  <c r="N634" i="1"/>
  <c r="N636" i="1"/>
  <c r="N638" i="1"/>
  <c r="N640" i="1"/>
  <c r="N642" i="1"/>
  <c r="N644" i="1"/>
  <c r="N646" i="1"/>
  <c r="N648" i="1"/>
  <c r="N650" i="1"/>
  <c r="N652" i="1"/>
  <c r="N654" i="1"/>
  <c r="N656" i="1"/>
  <c r="N658" i="1"/>
  <c r="N660" i="1"/>
  <c r="N662" i="1"/>
  <c r="N664" i="1"/>
  <c r="N666" i="1"/>
  <c r="N668" i="1"/>
  <c r="N670" i="1"/>
  <c r="N672" i="1"/>
  <c r="N674" i="1"/>
  <c r="N676" i="1"/>
  <c r="N678" i="1"/>
  <c r="N680" i="1"/>
  <c r="N682" i="1"/>
  <c r="N684" i="1"/>
  <c r="N686" i="1"/>
  <c r="N688" i="1"/>
  <c r="N690" i="1"/>
  <c r="N692" i="1"/>
  <c r="N694" i="1"/>
  <c r="N696" i="1"/>
  <c r="N698" i="1"/>
  <c r="N700" i="1"/>
  <c r="N702" i="1"/>
  <c r="N704" i="1"/>
  <c r="N706" i="1"/>
  <c r="N708" i="1"/>
  <c r="N710" i="1"/>
  <c r="N712" i="1"/>
  <c r="N714" i="1"/>
  <c r="N716" i="1"/>
  <c r="N718" i="1"/>
  <c r="N720" i="1"/>
  <c r="S534" i="1"/>
  <c r="T534" i="1" s="1"/>
  <c r="S532" i="1"/>
  <c r="T532" i="1" s="1"/>
  <c r="S530" i="1"/>
  <c r="T530" i="1" s="1"/>
  <c r="S528" i="1"/>
  <c r="T528" i="1" s="1"/>
  <c r="S526" i="1"/>
  <c r="T526" i="1" s="1"/>
  <c r="S524" i="1"/>
  <c r="T524" i="1" s="1"/>
  <c r="S522" i="1"/>
  <c r="T522" i="1" s="1"/>
  <c r="S520" i="1"/>
  <c r="T520" i="1" s="1"/>
  <c r="S518" i="1"/>
  <c r="T518" i="1" s="1"/>
  <c r="S516" i="1"/>
  <c r="T516" i="1" s="1"/>
  <c r="S514" i="1"/>
  <c r="T514" i="1" s="1"/>
  <c r="S512" i="1"/>
  <c r="T512" i="1" s="1"/>
  <c r="S510" i="1"/>
  <c r="T510" i="1" s="1"/>
  <c r="S508" i="1"/>
  <c r="T508" i="1" s="1"/>
  <c r="S506" i="1"/>
  <c r="T506" i="1" s="1"/>
  <c r="S504" i="1"/>
  <c r="T504" i="1" s="1"/>
  <c r="S502" i="1"/>
  <c r="T502" i="1" s="1"/>
  <c r="S500" i="1"/>
  <c r="T500" i="1" s="1"/>
  <c r="S498" i="1"/>
  <c r="T498" i="1" s="1"/>
  <c r="S496" i="1"/>
  <c r="T496" i="1" s="1"/>
  <c r="S494" i="1"/>
  <c r="T494" i="1" s="1"/>
  <c r="S492" i="1"/>
  <c r="T492" i="1" s="1"/>
  <c r="S490" i="1"/>
  <c r="T490" i="1" s="1"/>
  <c r="S488" i="1"/>
  <c r="T488" i="1" s="1"/>
  <c r="S486" i="1"/>
  <c r="T486" i="1" s="1"/>
  <c r="S484" i="1"/>
  <c r="T484" i="1" s="1"/>
  <c r="S482" i="1"/>
  <c r="T482" i="1" s="1"/>
  <c r="S480" i="1"/>
  <c r="T480" i="1" s="1"/>
  <c r="S461" i="1"/>
  <c r="T461" i="1" s="1"/>
  <c r="S459" i="1"/>
  <c r="T459" i="1" s="1"/>
  <c r="S457" i="1"/>
  <c r="T457" i="1" s="1"/>
  <c r="S438" i="1"/>
  <c r="T438" i="1" s="1"/>
  <c r="S436" i="1"/>
  <c r="T436" i="1" s="1"/>
  <c r="S434" i="1"/>
  <c r="T434" i="1" s="1"/>
  <c r="AA460" i="1"/>
  <c r="Y460" i="1" s="1"/>
  <c r="Z460" i="1" s="1"/>
  <c r="AA456" i="1"/>
  <c r="Y456" i="1" s="1"/>
  <c r="Z456" i="1" s="1"/>
  <c r="AA413" i="1"/>
  <c r="Y413" i="1" s="1"/>
  <c r="Z413" i="1" s="1"/>
  <c r="S410" i="1"/>
  <c r="T410" i="1" s="1"/>
  <c r="S412" i="1"/>
  <c r="T412" i="1" s="1"/>
  <c r="S414" i="1"/>
  <c r="T414" i="1" s="1"/>
  <c r="Q581" i="1"/>
  <c r="Q577" i="1"/>
  <c r="M579" i="1"/>
  <c r="AA484" i="1"/>
  <c r="Y484" i="1" s="1"/>
  <c r="Z484" i="1" s="1"/>
  <c r="AA480" i="1"/>
  <c r="Y480" i="1" s="1"/>
  <c r="Z480" i="1" s="1"/>
  <c r="AA483" i="1"/>
  <c r="Y483" i="1" s="1"/>
  <c r="Z483" i="1" s="1"/>
  <c r="AA462" i="1"/>
  <c r="Y462" i="1" s="1"/>
  <c r="Z462" i="1" s="1"/>
  <c r="Y628" i="1"/>
  <c r="Z628" i="1" s="1"/>
  <c r="Y605" i="1"/>
  <c r="Z605" i="1" s="1"/>
  <c r="Y557" i="1"/>
  <c r="Z557" i="1" s="1"/>
  <c r="Y508" i="1"/>
  <c r="Z508" i="1" s="1"/>
  <c r="Y600" i="1"/>
  <c r="Z600" i="1" s="1"/>
  <c r="Y583" i="1"/>
  <c r="Z583" i="1" s="1"/>
  <c r="Y507" i="1"/>
  <c r="Z507" i="1" s="1"/>
  <c r="Y512" i="1"/>
  <c r="Z512" i="1" s="1"/>
  <c r="Y510" i="1"/>
  <c r="Z510" i="1" s="1"/>
  <c r="Y514" i="1"/>
  <c r="Z514" i="1" s="1"/>
  <c r="Y516" i="1"/>
  <c r="Z516" i="1" s="1"/>
  <c r="Y518" i="1"/>
  <c r="Z518" i="1" s="1"/>
  <c r="Y520" i="1"/>
  <c r="Z520" i="1" s="1"/>
  <c r="Y522" i="1"/>
  <c r="Z522" i="1" s="1"/>
  <c r="Y524" i="1"/>
  <c r="Z524" i="1" s="1"/>
  <c r="Y526" i="1"/>
  <c r="Z526" i="1" s="1"/>
  <c r="Y528" i="1"/>
  <c r="Z528" i="1" s="1"/>
  <c r="Y530" i="1"/>
  <c r="Z530" i="1" s="1"/>
  <c r="Y532" i="1"/>
  <c r="Z532" i="1" s="1"/>
  <c r="Y534" i="1"/>
  <c r="Z534" i="1" s="1"/>
  <c r="AA410" i="1"/>
  <c r="Y410" i="1" s="1"/>
  <c r="Z410" i="1" s="1"/>
  <c r="Q576" i="1"/>
  <c r="S558" i="1"/>
  <c r="T558" i="1" s="1"/>
  <c r="S501" i="1"/>
  <c r="T501" i="1" s="1"/>
  <c r="S499" i="1"/>
  <c r="T499" i="1" s="1"/>
  <c r="S495" i="1"/>
  <c r="T495" i="1" s="1"/>
  <c r="S491" i="1"/>
  <c r="T491" i="1" s="1"/>
  <c r="S487" i="1"/>
  <c r="T487" i="1" s="1"/>
  <c r="S483" i="1"/>
  <c r="T483" i="1" s="1"/>
  <c r="S462" i="1"/>
  <c r="T462" i="1" s="1"/>
  <c r="S458" i="1"/>
  <c r="T458" i="1" s="1"/>
  <c r="S437" i="1"/>
  <c r="T437" i="1" s="1"/>
  <c r="S433" i="1"/>
  <c r="T433" i="1" s="1"/>
  <c r="AA433" i="1"/>
  <c r="Y433" i="1" s="1"/>
  <c r="Z433" i="1" s="1"/>
  <c r="S411" i="1"/>
  <c r="T411" i="1" s="1"/>
  <c r="Q579" i="1"/>
  <c r="AA601" i="1"/>
  <c r="M636" i="1"/>
  <c r="M614" i="1"/>
  <c r="N632" i="1"/>
  <c r="N620" i="1"/>
  <c r="N604" i="1"/>
  <c r="M582" i="1"/>
  <c r="M583" i="1"/>
  <c r="M717" i="1"/>
  <c r="M719" i="1"/>
  <c r="M721" i="1"/>
  <c r="M553" i="1"/>
  <c r="M555" i="1"/>
  <c r="M557" i="1"/>
  <c r="M577" i="1"/>
  <c r="M581" i="1"/>
  <c r="M576" i="1"/>
  <c r="M580" i="1"/>
  <c r="M634" i="1"/>
  <c r="M624" i="1"/>
  <c r="M612" i="1"/>
  <c r="M606" i="1"/>
  <c r="N630" i="1"/>
  <c r="N622" i="1"/>
  <c r="N618" i="1"/>
  <c r="N610" i="1"/>
  <c r="N602" i="1"/>
  <c r="M638" i="1"/>
  <c r="M640" i="1"/>
  <c r="M642" i="1"/>
  <c r="M644" i="1"/>
  <c r="M646" i="1"/>
  <c r="M648" i="1"/>
  <c r="M650" i="1"/>
  <c r="M652" i="1"/>
  <c r="M654" i="1"/>
  <c r="M656" i="1"/>
  <c r="M658" i="1"/>
  <c r="M660" i="1"/>
  <c r="M662" i="1"/>
  <c r="M664" i="1"/>
  <c r="M666" i="1"/>
  <c r="M668" i="1"/>
  <c r="M670" i="1"/>
  <c r="M672" i="1"/>
  <c r="M674" i="1"/>
  <c r="M676" i="1"/>
  <c r="M678" i="1"/>
  <c r="M680" i="1"/>
  <c r="M682" i="1"/>
  <c r="M684" i="1"/>
  <c r="M686" i="1"/>
  <c r="M688" i="1"/>
  <c r="M690" i="1"/>
  <c r="M692" i="1"/>
  <c r="M694" i="1"/>
  <c r="M696" i="1"/>
  <c r="M698" i="1"/>
  <c r="M700" i="1"/>
  <c r="M702" i="1"/>
  <c r="M704" i="1"/>
  <c r="M706" i="1"/>
  <c r="M708" i="1"/>
  <c r="M710" i="1"/>
  <c r="M712" i="1"/>
  <c r="M714" i="1"/>
  <c r="M716" i="1"/>
  <c r="M718" i="1"/>
  <c r="M720" i="1"/>
  <c r="M601" i="1"/>
  <c r="M603" i="1"/>
  <c r="M605" i="1"/>
  <c r="M607" i="1"/>
  <c r="M609" i="1"/>
  <c r="M611" i="1"/>
  <c r="M613" i="1"/>
  <c r="M615" i="1"/>
  <c r="M617" i="1"/>
  <c r="M619" i="1"/>
  <c r="M621" i="1"/>
  <c r="M623" i="1"/>
  <c r="M625" i="1"/>
  <c r="M627" i="1"/>
  <c r="M629" i="1"/>
  <c r="M631" i="1"/>
  <c r="M633" i="1"/>
  <c r="M635" i="1"/>
  <c r="N637" i="1"/>
  <c r="N639" i="1"/>
  <c r="N641" i="1"/>
  <c r="N643" i="1"/>
  <c r="N645" i="1"/>
  <c r="N647" i="1"/>
  <c r="N649" i="1"/>
  <c r="N651" i="1"/>
  <c r="N653" i="1"/>
  <c r="N655" i="1"/>
  <c r="N657" i="1"/>
  <c r="N659" i="1"/>
  <c r="N661" i="1"/>
  <c r="N663" i="1"/>
  <c r="N665" i="1"/>
  <c r="N667" i="1"/>
  <c r="N669" i="1"/>
  <c r="N671" i="1"/>
  <c r="N673" i="1"/>
  <c r="N675" i="1"/>
  <c r="N677" i="1"/>
  <c r="N679" i="1"/>
  <c r="N681" i="1"/>
  <c r="N683" i="1"/>
  <c r="N685" i="1"/>
  <c r="N687" i="1"/>
  <c r="N689" i="1"/>
  <c r="N691" i="1"/>
  <c r="N693" i="1"/>
  <c r="N695" i="1"/>
  <c r="N697" i="1"/>
  <c r="N699" i="1"/>
  <c r="N701" i="1"/>
  <c r="N703" i="1"/>
  <c r="N705" i="1"/>
  <c r="N707" i="1"/>
  <c r="N709" i="1"/>
  <c r="N711" i="1"/>
  <c r="N713" i="1"/>
  <c r="N715" i="1"/>
  <c r="N717" i="1"/>
  <c r="N719" i="1"/>
  <c r="N721" i="1"/>
  <c r="Q713" i="1" l="1"/>
  <c r="AA713" i="1" s="1"/>
  <c r="Q701" i="1"/>
  <c r="AA701" i="1" s="1"/>
  <c r="Q693" i="1"/>
  <c r="AA693" i="1" s="1"/>
  <c r="Q685" i="1"/>
  <c r="AA685" i="1" s="1"/>
  <c r="Q677" i="1"/>
  <c r="AA677" i="1" s="1"/>
  <c r="Q669" i="1"/>
  <c r="AA669" i="1" s="1"/>
  <c r="Q661" i="1"/>
  <c r="AA661" i="1" s="1"/>
  <c r="Q653" i="1"/>
  <c r="AA653" i="1" s="1"/>
  <c r="Q645" i="1"/>
  <c r="AA645" i="1" s="1"/>
  <c r="Q637" i="1"/>
  <c r="AA637" i="1" s="1"/>
  <c r="S629" i="1"/>
  <c r="T629" i="1" s="1"/>
  <c r="S621" i="1"/>
  <c r="T621" i="1" s="1"/>
  <c r="S613" i="1"/>
  <c r="T613" i="1" s="1"/>
  <c r="S601" i="1"/>
  <c r="T601" i="1" s="1"/>
  <c r="S714" i="1"/>
  <c r="T714" i="1" s="1"/>
  <c r="S706" i="1"/>
  <c r="T706" i="1" s="1"/>
  <c r="S698" i="1"/>
  <c r="T698" i="1" s="1"/>
  <c r="S690" i="1"/>
  <c r="T690" i="1" s="1"/>
  <c r="S682" i="1"/>
  <c r="T682" i="1" s="1"/>
  <c r="S674" i="1"/>
  <c r="T674" i="1" s="1"/>
  <c r="S666" i="1"/>
  <c r="T666" i="1" s="1"/>
  <c r="S658" i="1"/>
  <c r="T658" i="1" s="1"/>
  <c r="S650" i="1"/>
  <c r="T650" i="1" s="1"/>
  <c r="S638" i="1"/>
  <c r="T638" i="1" s="1"/>
  <c r="Q622" i="1"/>
  <c r="AA622" i="1" s="1"/>
  <c r="S624" i="1"/>
  <c r="T624" i="1" s="1"/>
  <c r="S581" i="1"/>
  <c r="T581" i="1" s="1"/>
  <c r="S557" i="1"/>
  <c r="T557" i="1" s="1"/>
  <c r="S719" i="1"/>
  <c r="T719" i="1" s="1"/>
  <c r="S583" i="1"/>
  <c r="T583" i="1" s="1"/>
  <c r="Q632" i="1"/>
  <c r="AA632" i="1" s="1"/>
  <c r="S636" i="1"/>
  <c r="T636" i="1" s="1"/>
  <c r="AA579" i="1"/>
  <c r="Y579" i="1" s="1"/>
  <c r="Z579" i="1" s="1"/>
  <c r="AA576" i="1"/>
  <c r="Y576" i="1" s="1"/>
  <c r="Z576" i="1" s="1"/>
  <c r="Y601" i="1"/>
  <c r="Z601" i="1" s="1"/>
  <c r="Q720" i="1"/>
  <c r="AA720" i="1" s="1"/>
  <c r="Q716" i="1"/>
  <c r="AA716" i="1" s="1"/>
  <c r="Q712" i="1"/>
  <c r="AA712" i="1" s="1"/>
  <c r="Q708" i="1"/>
  <c r="AA708" i="1" s="1"/>
  <c r="Q704" i="1"/>
  <c r="AA704" i="1" s="1"/>
  <c r="Q700" i="1"/>
  <c r="AA700" i="1" s="1"/>
  <c r="Q696" i="1"/>
  <c r="AA696" i="1" s="1"/>
  <c r="Q692" i="1"/>
  <c r="AA692" i="1" s="1"/>
  <c r="Q688" i="1"/>
  <c r="AA688" i="1" s="1"/>
  <c r="Q684" i="1"/>
  <c r="AA684" i="1" s="1"/>
  <c r="Q680" i="1"/>
  <c r="AA680" i="1" s="1"/>
  <c r="Q676" i="1"/>
  <c r="AA676" i="1" s="1"/>
  <c r="Q672" i="1"/>
  <c r="AA672" i="1" s="1"/>
  <c r="Q668" i="1"/>
  <c r="AA668" i="1" s="1"/>
  <c r="Q664" i="1"/>
  <c r="AA664" i="1" s="1"/>
  <c r="Q660" i="1"/>
  <c r="AA660" i="1" s="1"/>
  <c r="Q656" i="1"/>
  <c r="AA656" i="1" s="1"/>
  <c r="Q652" i="1"/>
  <c r="AA652" i="1" s="1"/>
  <c r="Q648" i="1"/>
  <c r="AA648" i="1" s="1"/>
  <c r="Q644" i="1"/>
  <c r="AA644" i="1" s="1"/>
  <c r="Q640" i="1"/>
  <c r="AA640" i="1" s="1"/>
  <c r="Q636" i="1"/>
  <c r="AA636" i="1" s="1"/>
  <c r="S632" i="1"/>
  <c r="T632" i="1" s="1"/>
  <c r="S628" i="1"/>
  <c r="T628" i="1" s="1"/>
  <c r="Q624" i="1"/>
  <c r="AA624" i="1" s="1"/>
  <c r="S620" i="1"/>
  <c r="T620" i="1" s="1"/>
  <c r="S616" i="1"/>
  <c r="T616" i="1" s="1"/>
  <c r="Q612" i="1"/>
  <c r="AA612" i="1" s="1"/>
  <c r="Q608" i="1"/>
  <c r="AA608" i="1" s="1"/>
  <c r="S604" i="1"/>
  <c r="T604" i="1" s="1"/>
  <c r="S600" i="1"/>
  <c r="T600" i="1" s="1"/>
  <c r="AA578" i="1"/>
  <c r="Y578" i="1" s="1"/>
  <c r="Z578" i="1" s="1"/>
  <c r="Y616" i="1"/>
  <c r="Z616" i="1" s="1"/>
  <c r="Q721" i="1"/>
  <c r="AA721" i="1" s="1"/>
  <c r="Q717" i="1"/>
  <c r="AA717" i="1" s="1"/>
  <c r="Q709" i="1"/>
  <c r="AA709" i="1" s="1"/>
  <c r="Q705" i="1"/>
  <c r="AA705" i="1" s="1"/>
  <c r="Q697" i="1"/>
  <c r="AA697" i="1" s="1"/>
  <c r="Q689" i="1"/>
  <c r="AA689" i="1" s="1"/>
  <c r="Q681" i="1"/>
  <c r="AA681" i="1" s="1"/>
  <c r="Q673" i="1"/>
  <c r="AA673" i="1" s="1"/>
  <c r="Q665" i="1"/>
  <c r="AA665" i="1" s="1"/>
  <c r="Q657" i="1"/>
  <c r="AA657" i="1" s="1"/>
  <c r="Q649" i="1"/>
  <c r="AA649" i="1" s="1"/>
  <c r="Q641" i="1"/>
  <c r="AA641" i="1" s="1"/>
  <c r="S633" i="1"/>
  <c r="T633" i="1" s="1"/>
  <c r="S625" i="1"/>
  <c r="T625" i="1" s="1"/>
  <c r="S617" i="1"/>
  <c r="T617" i="1" s="1"/>
  <c r="S609" i="1"/>
  <c r="T609" i="1" s="1"/>
  <c r="S605" i="1"/>
  <c r="T605" i="1" s="1"/>
  <c r="S718" i="1"/>
  <c r="T718" i="1" s="1"/>
  <c r="S710" i="1"/>
  <c r="T710" i="1" s="1"/>
  <c r="S702" i="1"/>
  <c r="T702" i="1" s="1"/>
  <c r="S694" i="1"/>
  <c r="T694" i="1" s="1"/>
  <c r="S686" i="1"/>
  <c r="T686" i="1" s="1"/>
  <c r="S678" i="1"/>
  <c r="T678" i="1" s="1"/>
  <c r="S670" i="1"/>
  <c r="T670" i="1" s="1"/>
  <c r="S662" i="1"/>
  <c r="T662" i="1" s="1"/>
  <c r="S654" i="1"/>
  <c r="T654" i="1" s="1"/>
  <c r="S646" i="1"/>
  <c r="T646" i="1" s="1"/>
  <c r="S642" i="1"/>
  <c r="T642" i="1" s="1"/>
  <c r="Q610" i="1"/>
  <c r="AA610" i="1" s="1"/>
  <c r="S606" i="1"/>
  <c r="T606" i="1" s="1"/>
  <c r="S580" i="1"/>
  <c r="T580" i="1" s="1"/>
  <c r="S553" i="1"/>
  <c r="T553" i="1" s="1"/>
  <c r="Q604" i="1"/>
  <c r="Q719" i="1"/>
  <c r="AA719" i="1" s="1"/>
  <c r="Q715" i="1"/>
  <c r="AA715" i="1" s="1"/>
  <c r="Q711" i="1"/>
  <c r="AA711" i="1" s="1"/>
  <c r="Q707" i="1"/>
  <c r="AA707" i="1" s="1"/>
  <c r="Q703" i="1"/>
  <c r="AA703" i="1" s="1"/>
  <c r="Q699" i="1"/>
  <c r="AA699" i="1" s="1"/>
  <c r="Q695" i="1"/>
  <c r="AA695" i="1" s="1"/>
  <c r="Q691" i="1"/>
  <c r="AA691" i="1" s="1"/>
  <c r="Q687" i="1"/>
  <c r="AA687" i="1" s="1"/>
  <c r="Q683" i="1"/>
  <c r="AA683" i="1" s="1"/>
  <c r="Q679" i="1"/>
  <c r="AA679" i="1" s="1"/>
  <c r="Q675" i="1"/>
  <c r="AA675" i="1" s="1"/>
  <c r="Q671" i="1"/>
  <c r="AA671" i="1" s="1"/>
  <c r="Q667" i="1"/>
  <c r="AA667" i="1" s="1"/>
  <c r="Q663" i="1"/>
  <c r="AA663" i="1" s="1"/>
  <c r="Q659" i="1"/>
  <c r="AA659" i="1" s="1"/>
  <c r="Q655" i="1"/>
  <c r="AA655" i="1" s="1"/>
  <c r="Q651" i="1"/>
  <c r="AA651" i="1" s="1"/>
  <c r="Q647" i="1"/>
  <c r="AA647" i="1" s="1"/>
  <c r="Q643" i="1"/>
  <c r="AA643" i="1" s="1"/>
  <c r="Q639" i="1"/>
  <c r="AA639" i="1" s="1"/>
  <c r="S635" i="1"/>
  <c r="T635" i="1" s="1"/>
  <c r="S631" i="1"/>
  <c r="T631" i="1" s="1"/>
  <c r="S627" i="1"/>
  <c r="T627" i="1" s="1"/>
  <c r="S623" i="1"/>
  <c r="T623" i="1" s="1"/>
  <c r="S619" i="1"/>
  <c r="T619" i="1" s="1"/>
  <c r="S615" i="1"/>
  <c r="T615" i="1" s="1"/>
  <c r="S611" i="1"/>
  <c r="T611" i="1" s="1"/>
  <c r="S607" i="1"/>
  <c r="T607" i="1" s="1"/>
  <c r="S603" i="1"/>
  <c r="T603" i="1" s="1"/>
  <c r="S720" i="1"/>
  <c r="T720" i="1" s="1"/>
  <c r="S716" i="1"/>
  <c r="T716" i="1" s="1"/>
  <c r="S712" i="1"/>
  <c r="T712" i="1" s="1"/>
  <c r="S708" i="1"/>
  <c r="T708" i="1" s="1"/>
  <c r="S704" i="1"/>
  <c r="T704" i="1" s="1"/>
  <c r="S700" i="1"/>
  <c r="T700" i="1" s="1"/>
  <c r="S696" i="1"/>
  <c r="T696" i="1" s="1"/>
  <c r="S692" i="1"/>
  <c r="T692" i="1" s="1"/>
  <c r="S688" i="1"/>
  <c r="T688" i="1" s="1"/>
  <c r="S684" i="1"/>
  <c r="T684" i="1" s="1"/>
  <c r="S680" i="1"/>
  <c r="T680" i="1" s="1"/>
  <c r="S676" i="1"/>
  <c r="T676" i="1" s="1"/>
  <c r="S672" i="1"/>
  <c r="T672" i="1" s="1"/>
  <c r="S668" i="1"/>
  <c r="T668" i="1" s="1"/>
  <c r="S664" i="1"/>
  <c r="T664" i="1" s="1"/>
  <c r="S660" i="1"/>
  <c r="T660" i="1" s="1"/>
  <c r="S656" i="1"/>
  <c r="T656" i="1" s="1"/>
  <c r="S652" i="1"/>
  <c r="T652" i="1" s="1"/>
  <c r="S648" i="1"/>
  <c r="T648" i="1" s="1"/>
  <c r="S644" i="1"/>
  <c r="T644" i="1" s="1"/>
  <c r="S640" i="1"/>
  <c r="T640" i="1" s="1"/>
  <c r="Q602" i="1"/>
  <c r="Q618" i="1"/>
  <c r="AA618" i="1" s="1"/>
  <c r="Q630" i="1"/>
  <c r="AA630" i="1" s="1"/>
  <c r="S612" i="1"/>
  <c r="T612" i="1" s="1"/>
  <c r="S634" i="1"/>
  <c r="T634" i="1" s="1"/>
  <c r="S576" i="1"/>
  <c r="T576" i="1" s="1"/>
  <c r="S577" i="1"/>
  <c r="T577" i="1" s="1"/>
  <c r="S555" i="1"/>
  <c r="T555" i="1" s="1"/>
  <c r="S721" i="1"/>
  <c r="T721" i="1" s="1"/>
  <c r="S717" i="1"/>
  <c r="T717" i="1" s="1"/>
  <c r="S582" i="1"/>
  <c r="T582" i="1" s="1"/>
  <c r="Q620" i="1"/>
  <c r="AA620" i="1" s="1"/>
  <c r="S614" i="1"/>
  <c r="T614" i="1" s="1"/>
  <c r="S579" i="1"/>
  <c r="T579" i="1" s="1"/>
  <c r="AA577" i="1"/>
  <c r="Y577" i="1" s="1"/>
  <c r="Z577" i="1" s="1"/>
  <c r="AA581" i="1"/>
  <c r="Y581" i="1" s="1"/>
  <c r="Z581" i="1" s="1"/>
  <c r="Q718" i="1"/>
  <c r="AA718" i="1" s="1"/>
  <c r="Q714" i="1"/>
  <c r="AA714" i="1" s="1"/>
  <c r="Q710" i="1"/>
  <c r="AA710" i="1" s="1"/>
  <c r="Q706" i="1"/>
  <c r="AA706" i="1" s="1"/>
  <c r="Q702" i="1"/>
  <c r="AA702" i="1" s="1"/>
  <c r="Q698" i="1"/>
  <c r="AA698" i="1" s="1"/>
  <c r="Q694" i="1"/>
  <c r="AA694" i="1" s="1"/>
  <c r="Q690" i="1"/>
  <c r="AA690" i="1" s="1"/>
  <c r="Q686" i="1"/>
  <c r="AA686" i="1" s="1"/>
  <c r="Q682" i="1"/>
  <c r="AA682" i="1" s="1"/>
  <c r="Q678" i="1"/>
  <c r="AA678" i="1" s="1"/>
  <c r="Q674" i="1"/>
  <c r="AA674" i="1" s="1"/>
  <c r="Q670" i="1"/>
  <c r="AA670" i="1" s="1"/>
  <c r="Q666" i="1"/>
  <c r="AA666" i="1" s="1"/>
  <c r="Q662" i="1"/>
  <c r="AA662" i="1" s="1"/>
  <c r="Q658" i="1"/>
  <c r="AA658" i="1" s="1"/>
  <c r="Q654" i="1"/>
  <c r="AA654" i="1" s="1"/>
  <c r="Q650" i="1"/>
  <c r="AA650" i="1" s="1"/>
  <c r="Q646" i="1"/>
  <c r="AA646" i="1" s="1"/>
  <c r="Q642" i="1"/>
  <c r="AA642" i="1" s="1"/>
  <c r="Q638" i="1"/>
  <c r="AA638" i="1" s="1"/>
  <c r="Q634" i="1"/>
  <c r="AA634" i="1" s="1"/>
  <c r="S630" i="1"/>
  <c r="T630" i="1" s="1"/>
  <c r="Q626" i="1"/>
  <c r="AA626" i="1" s="1"/>
  <c r="S622" i="1"/>
  <c r="T622" i="1" s="1"/>
  <c r="S618" i="1"/>
  <c r="T618" i="1" s="1"/>
  <c r="Q614" i="1"/>
  <c r="AA614" i="1" s="1"/>
  <c r="S610" i="1"/>
  <c r="T610" i="1" s="1"/>
  <c r="Q606" i="1"/>
  <c r="S602" i="1"/>
  <c r="T602" i="1" s="1"/>
  <c r="AA580" i="1"/>
  <c r="Y580" i="1" s="1"/>
  <c r="Z580" i="1" s="1"/>
  <c r="AA554" i="1"/>
  <c r="Y554" i="1" s="1"/>
  <c r="Z554" i="1" s="1"/>
  <c r="AA558" i="1"/>
  <c r="Y558" i="1" s="1"/>
  <c r="Z558" i="1" s="1"/>
  <c r="Y632" i="1" l="1"/>
  <c r="Z632" i="1" s="1"/>
  <c r="AA602" i="1"/>
  <c r="Y602" i="1" s="1"/>
  <c r="Z602" i="1" s="1"/>
  <c r="AA604" i="1"/>
  <c r="Y604" i="1" s="1"/>
  <c r="Z604" i="1" s="1"/>
  <c r="Y622" i="1"/>
  <c r="Z622" i="1" s="1"/>
  <c r="Y637" i="1"/>
  <c r="Z637" i="1" s="1"/>
  <c r="Y645" i="1"/>
  <c r="Z645" i="1" s="1"/>
  <c r="Y653" i="1"/>
  <c r="Z653" i="1" s="1"/>
  <c r="Y661" i="1"/>
  <c r="Z661" i="1" s="1"/>
  <c r="Y669" i="1"/>
  <c r="Z669" i="1" s="1"/>
  <c r="Y677" i="1"/>
  <c r="Z677" i="1" s="1"/>
  <c r="Y685" i="1"/>
  <c r="Z685" i="1" s="1"/>
  <c r="Y693" i="1"/>
  <c r="Z693" i="1" s="1"/>
  <c r="Y701" i="1"/>
  <c r="Z701" i="1" s="1"/>
  <c r="Y713" i="1"/>
  <c r="Z713" i="1" s="1"/>
  <c r="AA606" i="1"/>
  <c r="Y606" i="1" s="1"/>
  <c r="Z606" i="1" s="1"/>
  <c r="Y614" i="1"/>
  <c r="Z614" i="1" s="1"/>
  <c r="Y626" i="1"/>
  <c r="Z626" i="1" s="1"/>
  <c r="Y634" i="1"/>
  <c r="Z634" i="1" s="1"/>
  <c r="Y638" i="1"/>
  <c r="Z638" i="1" s="1"/>
  <c r="Y642" i="1"/>
  <c r="Z642" i="1" s="1"/>
  <c r="Y646" i="1"/>
  <c r="Z646" i="1" s="1"/>
  <c r="Y650" i="1"/>
  <c r="Z650" i="1" s="1"/>
  <c r="Y654" i="1"/>
  <c r="Z654" i="1" s="1"/>
  <c r="Y658" i="1"/>
  <c r="Z658" i="1" s="1"/>
  <c r="Y662" i="1"/>
  <c r="Z662" i="1" s="1"/>
  <c r="Y666" i="1"/>
  <c r="Z666" i="1" s="1"/>
  <c r="Y670" i="1"/>
  <c r="Z670" i="1" s="1"/>
  <c r="Y674" i="1"/>
  <c r="Z674" i="1" s="1"/>
  <c r="Y678" i="1"/>
  <c r="Z678" i="1" s="1"/>
  <c r="Y682" i="1"/>
  <c r="Z682" i="1" s="1"/>
  <c r="Y686" i="1"/>
  <c r="Z686" i="1" s="1"/>
  <c r="Y690" i="1"/>
  <c r="Z690" i="1" s="1"/>
  <c r="Y694" i="1"/>
  <c r="Z694" i="1" s="1"/>
  <c r="Y698" i="1"/>
  <c r="Z698" i="1" s="1"/>
  <c r="Y702" i="1"/>
  <c r="Z702" i="1" s="1"/>
  <c r="Y706" i="1"/>
  <c r="Z706" i="1" s="1"/>
  <c r="Y710" i="1"/>
  <c r="Z710" i="1" s="1"/>
  <c r="Y714" i="1"/>
  <c r="Z714" i="1" s="1"/>
  <c r="Y718" i="1"/>
  <c r="Z718" i="1" s="1"/>
  <c r="Y620" i="1"/>
  <c r="Z620" i="1" s="1"/>
  <c r="Y630" i="1"/>
  <c r="Z630" i="1" s="1"/>
  <c r="Y618" i="1"/>
  <c r="Z618" i="1" s="1"/>
  <c r="Y639" i="1"/>
  <c r="Z639" i="1" s="1"/>
  <c r="Y643" i="1"/>
  <c r="Z643" i="1" s="1"/>
  <c r="Y647" i="1"/>
  <c r="Z647" i="1" s="1"/>
  <c r="Y651" i="1"/>
  <c r="Z651" i="1" s="1"/>
  <c r="Y655" i="1"/>
  <c r="Z655" i="1" s="1"/>
  <c r="Y659" i="1"/>
  <c r="Z659" i="1" s="1"/>
  <c r="Y663" i="1"/>
  <c r="Z663" i="1" s="1"/>
  <c r="Y667" i="1"/>
  <c r="Z667" i="1" s="1"/>
  <c r="Y671" i="1"/>
  <c r="Z671" i="1" s="1"/>
  <c r="Y675" i="1"/>
  <c r="Z675" i="1" s="1"/>
  <c r="Y679" i="1"/>
  <c r="Z679" i="1" s="1"/>
  <c r="Y683" i="1"/>
  <c r="Z683" i="1" s="1"/>
  <c r="Y687" i="1"/>
  <c r="Z687" i="1" s="1"/>
  <c r="Y691" i="1"/>
  <c r="Z691" i="1" s="1"/>
  <c r="Y695" i="1"/>
  <c r="Z695" i="1" s="1"/>
  <c r="Y699" i="1"/>
  <c r="Z699" i="1" s="1"/>
  <c r="Y703" i="1"/>
  <c r="Z703" i="1" s="1"/>
  <c r="Y707" i="1"/>
  <c r="Z707" i="1" s="1"/>
  <c r="Y711" i="1"/>
  <c r="Z711" i="1" s="1"/>
  <c r="Y715" i="1"/>
  <c r="Z715" i="1" s="1"/>
  <c r="Y719" i="1"/>
  <c r="Z719" i="1" s="1"/>
  <c r="Y610" i="1"/>
  <c r="Z610" i="1" s="1"/>
  <c r="Y641" i="1"/>
  <c r="Z641" i="1" s="1"/>
  <c r="Y649" i="1"/>
  <c r="Z649" i="1" s="1"/>
  <c r="Y657" i="1"/>
  <c r="Z657" i="1" s="1"/>
  <c r="Y665" i="1"/>
  <c r="Z665" i="1" s="1"/>
  <c r="Y673" i="1"/>
  <c r="Z673" i="1" s="1"/>
  <c r="Y681" i="1"/>
  <c r="Z681" i="1" s="1"/>
  <c r="Y689" i="1"/>
  <c r="Z689" i="1" s="1"/>
  <c r="Y697" i="1"/>
  <c r="Z697" i="1" s="1"/>
  <c r="Y705" i="1"/>
  <c r="Z705" i="1" s="1"/>
  <c r="Y709" i="1"/>
  <c r="Z709" i="1" s="1"/>
  <c r="Y717" i="1"/>
  <c r="Z717" i="1" s="1"/>
  <c r="Y721" i="1"/>
  <c r="Z721" i="1" s="1"/>
  <c r="Y608" i="1"/>
  <c r="Z608" i="1" s="1"/>
  <c r="Y612" i="1"/>
  <c r="Z612" i="1" s="1"/>
  <c r="Y624" i="1"/>
  <c r="Z624" i="1" s="1"/>
  <c r="Y636" i="1"/>
  <c r="Z636" i="1" s="1"/>
  <c r="Y640" i="1"/>
  <c r="Z640" i="1" s="1"/>
  <c r="Y644" i="1"/>
  <c r="Z644" i="1" s="1"/>
  <c r="Y648" i="1"/>
  <c r="Z648" i="1" s="1"/>
  <c r="Y652" i="1"/>
  <c r="Z652" i="1" s="1"/>
  <c r="Y656" i="1"/>
  <c r="Z656" i="1" s="1"/>
  <c r="Y660" i="1"/>
  <c r="Z660" i="1" s="1"/>
  <c r="Y664" i="1"/>
  <c r="Z664" i="1" s="1"/>
  <c r="Y668" i="1"/>
  <c r="Z668" i="1" s="1"/>
  <c r="Y672" i="1"/>
  <c r="Z672" i="1" s="1"/>
  <c r="Y676" i="1"/>
  <c r="Z676" i="1" s="1"/>
  <c r="Y680" i="1"/>
  <c r="Z680" i="1" s="1"/>
  <c r="Y684" i="1"/>
  <c r="Z684" i="1" s="1"/>
  <c r="Y688" i="1"/>
  <c r="Z688" i="1" s="1"/>
  <c r="Y692" i="1"/>
  <c r="Z692" i="1" s="1"/>
  <c r="Y696" i="1"/>
  <c r="Z696" i="1" s="1"/>
  <c r="Y700" i="1"/>
  <c r="Z700" i="1" s="1"/>
  <c r="Y704" i="1"/>
  <c r="Z704" i="1" s="1"/>
  <c r="Y708" i="1"/>
  <c r="Z708" i="1" s="1"/>
  <c r="Y712" i="1"/>
  <c r="Z712" i="1" s="1"/>
  <c r="Y716" i="1"/>
  <c r="Z716" i="1" s="1"/>
  <c r="Y720" i="1"/>
  <c r="Z720" i="1" s="1"/>
  <c r="K385" i="1" l="1"/>
  <c r="X386" i="1" l="1"/>
  <c r="X387" i="1"/>
  <c r="X388" i="1"/>
  <c r="X389" i="1"/>
  <c r="X390" i="1"/>
  <c r="X385" i="1"/>
  <c r="X723" i="1" s="1"/>
  <c r="L409" i="1" l="1"/>
  <c r="L408" i="1"/>
  <c r="L386" i="1"/>
  <c r="L387" i="1"/>
  <c r="L388" i="1"/>
  <c r="L389" i="1"/>
  <c r="L390" i="1"/>
  <c r="L385" i="1"/>
  <c r="K409" i="1"/>
  <c r="K408" i="1"/>
  <c r="K390" i="1"/>
  <c r="K389" i="1"/>
  <c r="K388" i="1"/>
  <c r="K387" i="1"/>
  <c r="K386" i="1"/>
  <c r="F409" i="1"/>
  <c r="F408" i="1"/>
  <c r="F386" i="1"/>
  <c r="F387" i="1"/>
  <c r="F388" i="1"/>
  <c r="F389" i="1"/>
  <c r="F390" i="1"/>
  <c r="F385" i="1"/>
  <c r="P388" i="1" l="1"/>
  <c r="P409" i="1"/>
  <c r="P390" i="1"/>
  <c r="P386" i="1"/>
  <c r="P385" i="1"/>
  <c r="P389" i="1"/>
  <c r="P387" i="1"/>
  <c r="P408" i="1"/>
  <c r="M408" i="1"/>
  <c r="N408" i="1"/>
  <c r="N409" i="1"/>
  <c r="M409" i="1"/>
  <c r="N386" i="1"/>
  <c r="M386" i="1"/>
  <c r="N387" i="1"/>
  <c r="M387" i="1"/>
  <c r="N389" i="1"/>
  <c r="M389" i="1"/>
  <c r="N388" i="1"/>
  <c r="M388" i="1"/>
  <c r="N390" i="1"/>
  <c r="M390" i="1"/>
  <c r="M385" i="1"/>
  <c r="N385" i="1"/>
  <c r="Q387" i="1"/>
  <c r="Q389" i="1"/>
  <c r="Q386" i="1"/>
  <c r="AA386" i="1" s="1"/>
  <c r="Q388" i="1"/>
  <c r="Q390" i="1"/>
  <c r="S409" i="1" l="1"/>
  <c r="T409" i="1" s="1"/>
  <c r="Q408" i="1"/>
  <c r="Q409" i="1"/>
  <c r="S408" i="1"/>
  <c r="T408" i="1" s="1"/>
  <c r="S390" i="1"/>
  <c r="T390" i="1" s="1"/>
  <c r="S388" i="1"/>
  <c r="T388" i="1" s="1"/>
  <c r="S389" i="1"/>
  <c r="T389" i="1" s="1"/>
  <c r="S387" i="1"/>
  <c r="T387" i="1" s="1"/>
  <c r="S386" i="1"/>
  <c r="T386" i="1" s="1"/>
  <c r="S385" i="1"/>
  <c r="T385" i="1" s="1"/>
  <c r="AA390" i="1"/>
  <c r="Y390" i="1" s="1"/>
  <c r="Z390" i="1" s="1"/>
  <c r="AA388" i="1"/>
  <c r="Y388" i="1" s="1"/>
  <c r="Z388" i="1" s="1"/>
  <c r="Y386" i="1"/>
  <c r="Z386" i="1" s="1"/>
  <c r="AA389" i="1"/>
  <c r="Y389" i="1" s="1"/>
  <c r="Z389" i="1" s="1"/>
  <c r="AA387" i="1"/>
  <c r="Y387" i="1" s="1"/>
  <c r="Z387" i="1" s="1"/>
  <c r="Q385" i="1"/>
  <c r="AA409" i="1" l="1"/>
  <c r="Y409" i="1" s="1"/>
  <c r="Z409" i="1" s="1"/>
  <c r="AA408" i="1"/>
  <c r="Y408" i="1" s="1"/>
  <c r="Z408" i="1" s="1"/>
  <c r="AA385" i="1"/>
  <c r="Y385" i="1" l="1"/>
  <c r="AA723" i="1"/>
  <c r="Z385" i="1" l="1"/>
  <c r="Z723" i="1" s="1"/>
  <c r="Y723" i="1"/>
</calcChain>
</file>

<file path=xl/sharedStrings.xml><?xml version="1.0" encoding="utf-8"?>
<sst xmlns="http://schemas.openxmlformats.org/spreadsheetml/2006/main" count="1138" uniqueCount="56">
  <si>
    <t>SampleDate</t>
  </si>
  <si>
    <t>SiteID</t>
  </si>
  <si>
    <t>Hour</t>
  </si>
  <si>
    <t>RGATE</t>
  </si>
  <si>
    <t>PRELIM</t>
  </si>
  <si>
    <t>FINAL</t>
  </si>
  <si>
    <t>Status</t>
  </si>
  <si>
    <t>LMP</t>
  </si>
  <si>
    <t>Hour Ending</t>
  </si>
  <si>
    <t>Date</t>
  </si>
  <si>
    <t>Real Time</t>
  </si>
  <si>
    <t>Day Ahead</t>
  </si>
  <si>
    <t>Location/Node:    UN.BARRE_VT34.5RYGT(2433)</t>
  </si>
  <si>
    <t>Estimated Production (kWH)</t>
  </si>
  <si>
    <t>Produced (kWH)</t>
  </si>
  <si>
    <t>Dispatch mWH (mWH)</t>
  </si>
  <si>
    <t>Contract Rate ($/kWH)</t>
  </si>
  <si>
    <t>Unit Fuel Cost ($/mWH)</t>
  </si>
  <si>
    <t>Full Load Fuel Cost ($)</t>
  </si>
  <si>
    <t>Fuel Cost Actually Incurred ($)</t>
  </si>
  <si>
    <t>Net Avoided Fuel Cost ($)</t>
  </si>
  <si>
    <t>Replacement Power Cost ($)</t>
  </si>
  <si>
    <t>Dispatch Savings ($)</t>
  </si>
  <si>
    <t>Utility would have paid ($)</t>
  </si>
  <si>
    <t>Wood Cost ($/ton)</t>
  </si>
  <si>
    <t>Replacement Power Market Price ($/mWH)</t>
  </si>
  <si>
    <t>RYEGATE</t>
  </si>
  <si>
    <t>$/MWHR Report</t>
  </si>
  <si>
    <t>September - December 2013</t>
  </si>
  <si>
    <t xml:space="preserve">Tons </t>
  </si>
  <si>
    <t xml:space="preserve">Weekly Cost </t>
  </si>
  <si>
    <t>Total Wood</t>
  </si>
  <si>
    <t>WEEK ENDING</t>
  </si>
  <si>
    <t>Per Ton</t>
  </si>
  <si>
    <t>Cost for Week</t>
  </si>
  <si>
    <t>CONSUMED</t>
  </si>
  <si>
    <t>COST</t>
  </si>
  <si>
    <t>DATE</t>
  </si>
  <si>
    <t>Net MW</t>
  </si>
  <si>
    <t>$/MWH-Net</t>
  </si>
  <si>
    <t>Efficiency Factor</t>
  </si>
  <si>
    <t xml:space="preserve">September Full Load efficiency = </t>
  </si>
  <si>
    <t>September 2013 Full Load Efficiency</t>
  </si>
  <si>
    <t>Net Avoided Fuel Cost ($/mWH)</t>
  </si>
  <si>
    <t>Contract Payment for actual Production ($)</t>
  </si>
  <si>
    <t>Attachment E-3      Producer Dispatch Payment ($)</t>
  </si>
  <si>
    <t>Utility Savings @ 60%      ($)</t>
  </si>
  <si>
    <t>Ryegate Share @ 40 %         ($)</t>
  </si>
  <si>
    <t>Utility cost w/ replacement Power and Ryegate Share    ($)</t>
  </si>
  <si>
    <t>Total Producer Payment/Utility Billing    (Dispatch)  ($)</t>
  </si>
  <si>
    <t>Total Producer Payment/Utility Billing    (Non-Dispatch)  ($)</t>
  </si>
  <si>
    <t xml:space="preserve">Total Billing for September 2013 = </t>
  </si>
  <si>
    <t xml:space="preserve">Total Output = </t>
  </si>
  <si>
    <t>kWH   X</t>
  </si>
  <si>
    <t>=</t>
  </si>
  <si>
    <t>Dispatch Cost (Total Billing minus Total Output Cost)=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</si>
</sst>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_(&quot;$&quot;* #,##0.000_);_(&quot;$&quot;* \(#,##0.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C00000"/>
      <name val="Arial"/>
      <family val="2"/>
    </font>
    <font>
      <sz val="11"/>
      <color rgb="FF00B05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14" fontId="0" fillId="0" borderId="0" xfId="0" applyNumberFormat="1"/>
    <xf numFmtId="164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0" fillId="0" borderId="0" xfId="6" applyFont="1"/>
    <xf numFmtId="44" fontId="0" fillId="0" borderId="0" xfId="6" applyNumberFormat="1" applyFont="1"/>
    <xf numFmtId="44" fontId="0" fillId="0" borderId="0" xfId="0" applyNumberFormat="1"/>
    <xf numFmtId="0" fontId="2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39" fontId="9" fillId="0" borderId="0" xfId="0" applyNumberFormat="1" applyFont="1" applyFill="1" applyBorder="1" applyAlignment="1">
      <alignment horizontal="right"/>
    </xf>
    <xf numFmtId="44" fontId="9" fillId="0" borderId="0" xfId="6" applyFont="1" applyFill="1" applyBorder="1"/>
    <xf numFmtId="14" fontId="9" fillId="0" borderId="0" xfId="0" applyNumberFormat="1" applyFont="1" applyFill="1"/>
    <xf numFmtId="0" fontId="0" fillId="0" borderId="14" xfId="0" applyBorder="1" applyAlignment="1" applyProtection="1">
      <alignment horizontal="center"/>
    </xf>
    <xf numFmtId="44" fontId="9" fillId="0" borderId="0" xfId="6" applyFont="1" applyProtection="1"/>
    <xf numFmtId="0" fontId="9" fillId="0" borderId="0" xfId="0" applyFont="1" applyAlignment="1">
      <alignment horizontal="right"/>
    </xf>
    <xf numFmtId="44" fontId="9" fillId="0" borderId="0" xfId="6" applyFont="1"/>
    <xf numFmtId="4" fontId="10" fillId="0" borderId="0" xfId="0" applyNumberFormat="1" applyFont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43" fontId="0" fillId="0" borderId="0" xfId="7" applyFont="1"/>
    <xf numFmtId="44" fontId="11" fillId="0" borderId="0" xfId="0" applyNumberFormat="1" applyFont="1"/>
    <xf numFmtId="0" fontId="11" fillId="0" borderId="0" xfId="0" applyFont="1"/>
    <xf numFmtId="0" fontId="7" fillId="0" borderId="0" xfId="0" applyFont="1"/>
    <xf numFmtId="44" fontId="7" fillId="0" borderId="0" xfId="0" applyNumberFormat="1" applyFont="1"/>
    <xf numFmtId="0" fontId="12" fillId="0" borderId="0" xfId="0" applyFont="1"/>
    <xf numFmtId="43" fontId="7" fillId="0" borderId="0" xfId="7" applyFont="1"/>
    <xf numFmtId="44" fontId="7" fillId="0" borderId="0" xfId="6" applyFont="1"/>
    <xf numFmtId="165" fontId="0" fillId="0" borderId="0" xfId="7" applyNumberFormat="1" applyFont="1"/>
    <xf numFmtId="166" fontId="0" fillId="0" borderId="0" xfId="6" applyNumberFormat="1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8">
    <cellStyle name="Comma" xfId="7" builtinId="3"/>
    <cellStyle name="Currency" xfId="6" builtinId="4"/>
    <cellStyle name="Currency 2" xfId="1"/>
    <cellStyle name="Currency 3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6"/>
  <sheetViews>
    <sheetView tabSelected="1" zoomScaleNormal="100" workbookViewId="0">
      <pane ySplit="1" topLeftCell="A2" activePane="bottomLeft" state="frozen"/>
      <selection pane="bottomLeft" activeCell="F12" sqref="F12"/>
    </sheetView>
  </sheetViews>
  <sheetFormatPr defaultRowHeight="14.4" x14ac:dyDescent="0.3"/>
  <cols>
    <col min="1" max="1" width="10.21875" bestFit="1" customWidth="1"/>
    <col min="2" max="2" width="5.6640625" bestFit="1" customWidth="1"/>
    <col min="3" max="3" width="4.6640625" bestFit="1" customWidth="1"/>
    <col min="4" max="4" width="14.109375" bestFit="1" customWidth="1"/>
    <col min="5" max="5" width="11.77734375" customWidth="1"/>
    <col min="7" max="7" width="12.5546875" bestFit="1" customWidth="1"/>
    <col min="8" max="8" width="14" customWidth="1"/>
    <col min="11" max="11" width="10.109375" bestFit="1" customWidth="1"/>
    <col min="12" max="12" width="9" bestFit="1" customWidth="1"/>
    <col min="13" max="13" width="9.21875" bestFit="1" customWidth="1"/>
    <col min="14" max="14" width="12.33203125" customWidth="1"/>
    <col min="15" max="15" width="8.88671875" customWidth="1"/>
    <col min="18" max="18" width="10.44140625" customWidth="1"/>
    <col min="19" max="19" width="13.33203125" customWidth="1"/>
    <col min="20" max="20" width="13.6640625" customWidth="1"/>
    <col min="21" max="21" width="15.44140625" customWidth="1"/>
    <col min="24" max="24" width="11.109375" bestFit="1" customWidth="1"/>
    <col min="25" max="25" width="11.44140625" customWidth="1"/>
    <col min="26" max="26" width="10.6640625" customWidth="1"/>
  </cols>
  <sheetData>
    <row r="1" spans="1:27" ht="60" x14ac:dyDescent="0.3">
      <c r="A1" s="1" t="s">
        <v>0</v>
      </c>
      <c r="B1" s="1" t="s">
        <v>1</v>
      </c>
      <c r="C1" s="1" t="s">
        <v>2</v>
      </c>
      <c r="D1" s="16" t="s">
        <v>14</v>
      </c>
      <c r="E1" s="15" t="s">
        <v>13</v>
      </c>
      <c r="F1" s="15" t="s">
        <v>15</v>
      </c>
      <c r="G1" s="15" t="s">
        <v>16</v>
      </c>
      <c r="H1" s="15" t="s">
        <v>42</v>
      </c>
      <c r="I1" s="15" t="s">
        <v>24</v>
      </c>
      <c r="J1" s="15" t="s">
        <v>17</v>
      </c>
      <c r="K1" s="15" t="s">
        <v>18</v>
      </c>
      <c r="L1" s="15" t="s">
        <v>19</v>
      </c>
      <c r="M1" s="21" t="s">
        <v>43</v>
      </c>
      <c r="N1" s="21" t="s">
        <v>20</v>
      </c>
      <c r="O1" s="20" t="s">
        <v>25</v>
      </c>
      <c r="P1" s="20" t="s">
        <v>21</v>
      </c>
      <c r="Q1" s="20" t="s">
        <v>22</v>
      </c>
      <c r="R1" s="20" t="s">
        <v>44</v>
      </c>
      <c r="S1" s="20" t="s">
        <v>45</v>
      </c>
      <c r="T1" s="20" t="s">
        <v>49</v>
      </c>
      <c r="U1" s="20" t="s">
        <v>50</v>
      </c>
      <c r="V1" s="20"/>
      <c r="W1" s="20"/>
      <c r="X1" s="20" t="s">
        <v>23</v>
      </c>
      <c r="Y1" s="20" t="s">
        <v>48</v>
      </c>
      <c r="Z1" s="20" t="s">
        <v>46</v>
      </c>
      <c r="AA1" s="20" t="s">
        <v>47</v>
      </c>
    </row>
    <row r="2" spans="1:27" x14ac:dyDescent="0.3">
      <c r="A2" s="2">
        <v>41518</v>
      </c>
      <c r="B2" s="3" t="s">
        <v>3</v>
      </c>
      <c r="C2" s="4">
        <v>1</v>
      </c>
      <c r="D2" s="4">
        <v>20880</v>
      </c>
      <c r="G2">
        <f t="shared" ref="G2:G65" si="0">$G$362</f>
        <v>9.7000000000000003E-2</v>
      </c>
      <c r="T2" s="17"/>
      <c r="U2" s="17">
        <f>D2*G2</f>
        <v>2025.3600000000001</v>
      </c>
    </row>
    <row r="3" spans="1:27" x14ac:dyDescent="0.3">
      <c r="A3" s="2">
        <v>41518</v>
      </c>
      <c r="B3" s="3" t="s">
        <v>3</v>
      </c>
      <c r="C3" s="4">
        <v>2</v>
      </c>
      <c r="D3" s="4">
        <v>20740</v>
      </c>
      <c r="G3">
        <f t="shared" si="0"/>
        <v>9.7000000000000003E-2</v>
      </c>
      <c r="T3" s="17"/>
      <c r="U3" s="17">
        <f t="shared" ref="U3:U66" si="1">D3*G3</f>
        <v>2011.78</v>
      </c>
    </row>
    <row r="4" spans="1:27" x14ac:dyDescent="0.3">
      <c r="A4" s="2">
        <v>41518</v>
      </c>
      <c r="B4" s="3" t="s">
        <v>3</v>
      </c>
      <c r="C4" s="4">
        <v>3</v>
      </c>
      <c r="D4" s="4">
        <v>20740</v>
      </c>
      <c r="G4">
        <f t="shared" si="0"/>
        <v>9.7000000000000003E-2</v>
      </c>
      <c r="T4" s="17"/>
      <c r="U4" s="17">
        <f t="shared" si="1"/>
        <v>2011.78</v>
      </c>
    </row>
    <row r="5" spans="1:27" x14ac:dyDescent="0.3">
      <c r="A5" s="2">
        <v>41518</v>
      </c>
      <c r="B5" s="3" t="s">
        <v>3</v>
      </c>
      <c r="C5" s="4">
        <v>4</v>
      </c>
      <c r="D5" s="4">
        <v>20700</v>
      </c>
      <c r="G5">
        <f t="shared" si="0"/>
        <v>9.7000000000000003E-2</v>
      </c>
      <c r="T5" s="17"/>
      <c r="U5" s="17">
        <f t="shared" si="1"/>
        <v>2007.9</v>
      </c>
    </row>
    <row r="6" spans="1:27" x14ac:dyDescent="0.3">
      <c r="A6" s="2">
        <v>41518</v>
      </c>
      <c r="B6" s="3" t="s">
        <v>3</v>
      </c>
      <c r="C6" s="4">
        <v>5</v>
      </c>
      <c r="D6" s="4">
        <v>20680</v>
      </c>
      <c r="G6">
        <f t="shared" si="0"/>
        <v>9.7000000000000003E-2</v>
      </c>
      <c r="T6" s="17"/>
      <c r="U6" s="17">
        <f t="shared" si="1"/>
        <v>2005.96</v>
      </c>
    </row>
    <row r="7" spans="1:27" x14ac:dyDescent="0.3">
      <c r="A7" s="2">
        <v>41518</v>
      </c>
      <c r="B7" s="3" t="s">
        <v>3</v>
      </c>
      <c r="C7" s="4">
        <v>6</v>
      </c>
      <c r="D7" s="4">
        <v>20700</v>
      </c>
      <c r="G7">
        <f t="shared" si="0"/>
        <v>9.7000000000000003E-2</v>
      </c>
      <c r="T7" s="17"/>
      <c r="U7" s="17">
        <f t="shared" si="1"/>
        <v>2007.9</v>
      </c>
    </row>
    <row r="8" spans="1:27" x14ac:dyDescent="0.3">
      <c r="A8" s="2">
        <v>41518</v>
      </c>
      <c r="B8" s="3" t="s">
        <v>3</v>
      </c>
      <c r="C8" s="4">
        <v>7</v>
      </c>
      <c r="D8" s="4">
        <v>20700</v>
      </c>
      <c r="G8">
        <f t="shared" si="0"/>
        <v>9.7000000000000003E-2</v>
      </c>
      <c r="T8" s="17"/>
      <c r="U8" s="17">
        <f t="shared" si="1"/>
        <v>2007.9</v>
      </c>
    </row>
    <row r="9" spans="1:27" x14ac:dyDescent="0.3">
      <c r="A9" s="2">
        <v>41518</v>
      </c>
      <c r="B9" s="3" t="s">
        <v>3</v>
      </c>
      <c r="C9" s="4">
        <v>8</v>
      </c>
      <c r="D9" s="4">
        <v>20640</v>
      </c>
      <c r="G9">
        <f t="shared" si="0"/>
        <v>9.7000000000000003E-2</v>
      </c>
      <c r="T9" s="17"/>
      <c r="U9" s="17">
        <f t="shared" si="1"/>
        <v>2002.0800000000002</v>
      </c>
    </row>
    <row r="10" spans="1:27" x14ac:dyDescent="0.3">
      <c r="A10" s="2">
        <v>41518</v>
      </c>
      <c r="B10" s="3" t="s">
        <v>3</v>
      </c>
      <c r="C10" s="4">
        <v>9</v>
      </c>
      <c r="D10" s="4">
        <v>20040</v>
      </c>
      <c r="G10">
        <f t="shared" si="0"/>
        <v>9.7000000000000003E-2</v>
      </c>
      <c r="T10" s="17"/>
      <c r="U10" s="17">
        <f t="shared" si="1"/>
        <v>1943.88</v>
      </c>
    </row>
    <row r="11" spans="1:27" x14ac:dyDescent="0.3">
      <c r="A11" s="2">
        <v>41518</v>
      </c>
      <c r="B11" s="3" t="s">
        <v>3</v>
      </c>
      <c r="C11" s="4">
        <v>10</v>
      </c>
      <c r="D11" s="4">
        <v>20740</v>
      </c>
      <c r="G11">
        <f t="shared" si="0"/>
        <v>9.7000000000000003E-2</v>
      </c>
      <c r="T11" s="17"/>
      <c r="U11" s="17">
        <f t="shared" si="1"/>
        <v>2011.78</v>
      </c>
    </row>
    <row r="12" spans="1:27" x14ac:dyDescent="0.3">
      <c r="A12" s="2">
        <v>41518</v>
      </c>
      <c r="B12" s="3" t="s">
        <v>3</v>
      </c>
      <c r="C12" s="4">
        <v>11</v>
      </c>
      <c r="D12" s="4">
        <v>20640</v>
      </c>
      <c r="G12">
        <f t="shared" si="0"/>
        <v>9.7000000000000003E-2</v>
      </c>
      <c r="T12" s="17"/>
      <c r="U12" s="17">
        <f t="shared" si="1"/>
        <v>2002.0800000000002</v>
      </c>
    </row>
    <row r="13" spans="1:27" x14ac:dyDescent="0.3">
      <c r="A13" s="2">
        <v>41518</v>
      </c>
      <c r="B13" s="3" t="s">
        <v>3</v>
      </c>
      <c r="C13" s="4">
        <v>12</v>
      </c>
      <c r="D13" s="4">
        <v>20720</v>
      </c>
      <c r="G13">
        <f t="shared" si="0"/>
        <v>9.7000000000000003E-2</v>
      </c>
      <c r="T13" s="17"/>
      <c r="U13" s="17">
        <f t="shared" si="1"/>
        <v>2009.8400000000001</v>
      </c>
    </row>
    <row r="14" spans="1:27" x14ac:dyDescent="0.3">
      <c r="A14" s="2">
        <v>41518</v>
      </c>
      <c r="B14" s="3" t="s">
        <v>3</v>
      </c>
      <c r="C14" s="4">
        <v>13</v>
      </c>
      <c r="D14" s="4">
        <v>20620</v>
      </c>
      <c r="G14">
        <f t="shared" si="0"/>
        <v>9.7000000000000003E-2</v>
      </c>
      <c r="T14" s="17"/>
      <c r="U14" s="17">
        <f t="shared" si="1"/>
        <v>2000.14</v>
      </c>
    </row>
    <row r="15" spans="1:27" x14ac:dyDescent="0.3">
      <c r="A15" s="2">
        <v>41518</v>
      </c>
      <c r="B15" s="3" t="s">
        <v>3</v>
      </c>
      <c r="C15" s="4">
        <v>14</v>
      </c>
      <c r="D15" s="4">
        <v>20740</v>
      </c>
      <c r="G15">
        <f t="shared" si="0"/>
        <v>9.7000000000000003E-2</v>
      </c>
      <c r="T15" s="17"/>
      <c r="U15" s="17">
        <f t="shared" si="1"/>
        <v>2011.78</v>
      </c>
    </row>
    <row r="16" spans="1:27" x14ac:dyDescent="0.3">
      <c r="A16" s="2">
        <v>41518</v>
      </c>
      <c r="B16" s="3" t="s">
        <v>3</v>
      </c>
      <c r="C16" s="4">
        <v>15</v>
      </c>
      <c r="D16" s="4">
        <v>20660</v>
      </c>
      <c r="G16">
        <f t="shared" si="0"/>
        <v>9.7000000000000003E-2</v>
      </c>
      <c r="T16" s="17"/>
      <c r="U16" s="17">
        <f t="shared" si="1"/>
        <v>2004.02</v>
      </c>
    </row>
    <row r="17" spans="1:21" x14ac:dyDescent="0.3">
      <c r="A17" s="2">
        <v>41518</v>
      </c>
      <c r="B17" s="3" t="s">
        <v>3</v>
      </c>
      <c r="C17" s="4">
        <v>16</v>
      </c>
      <c r="D17" s="4">
        <v>20720</v>
      </c>
      <c r="G17">
        <f t="shared" si="0"/>
        <v>9.7000000000000003E-2</v>
      </c>
      <c r="T17" s="17"/>
      <c r="U17" s="17">
        <f t="shared" si="1"/>
        <v>2009.8400000000001</v>
      </c>
    </row>
    <row r="18" spans="1:21" x14ac:dyDescent="0.3">
      <c r="A18" s="2">
        <v>41518</v>
      </c>
      <c r="B18" s="3" t="s">
        <v>3</v>
      </c>
      <c r="C18" s="4">
        <v>17</v>
      </c>
      <c r="D18" s="4">
        <v>20660</v>
      </c>
      <c r="G18">
        <f t="shared" si="0"/>
        <v>9.7000000000000003E-2</v>
      </c>
      <c r="T18" s="17"/>
      <c r="U18" s="17">
        <f t="shared" si="1"/>
        <v>2004.02</v>
      </c>
    </row>
    <row r="19" spans="1:21" x14ac:dyDescent="0.3">
      <c r="A19" s="2">
        <v>41518</v>
      </c>
      <c r="B19" s="3" t="s">
        <v>3</v>
      </c>
      <c r="C19" s="4">
        <v>18</v>
      </c>
      <c r="D19" s="4">
        <v>20700</v>
      </c>
      <c r="G19">
        <f t="shared" si="0"/>
        <v>9.7000000000000003E-2</v>
      </c>
      <c r="T19" s="17"/>
      <c r="U19" s="17">
        <f t="shared" si="1"/>
        <v>2007.9</v>
      </c>
    </row>
    <row r="20" spans="1:21" x14ac:dyDescent="0.3">
      <c r="A20" s="2">
        <v>41518</v>
      </c>
      <c r="B20" s="3" t="s">
        <v>3</v>
      </c>
      <c r="C20" s="4">
        <v>19</v>
      </c>
      <c r="D20" s="4">
        <v>20040</v>
      </c>
      <c r="G20">
        <f t="shared" si="0"/>
        <v>9.7000000000000003E-2</v>
      </c>
      <c r="T20" s="17"/>
      <c r="U20" s="17">
        <f t="shared" si="1"/>
        <v>1943.88</v>
      </c>
    </row>
    <row r="21" spans="1:21" x14ac:dyDescent="0.3">
      <c r="A21" s="2">
        <v>41518</v>
      </c>
      <c r="B21" s="3" t="s">
        <v>3</v>
      </c>
      <c r="C21" s="4">
        <v>20</v>
      </c>
      <c r="D21" s="4">
        <v>19760</v>
      </c>
      <c r="G21">
        <f t="shared" si="0"/>
        <v>9.7000000000000003E-2</v>
      </c>
      <c r="T21" s="17"/>
      <c r="U21" s="17">
        <f t="shared" si="1"/>
        <v>1916.72</v>
      </c>
    </row>
    <row r="22" spans="1:21" x14ac:dyDescent="0.3">
      <c r="A22" s="2">
        <v>41518</v>
      </c>
      <c r="B22" s="3" t="s">
        <v>3</v>
      </c>
      <c r="C22" s="4">
        <v>21</v>
      </c>
      <c r="D22" s="4">
        <v>20180</v>
      </c>
      <c r="G22">
        <f t="shared" si="0"/>
        <v>9.7000000000000003E-2</v>
      </c>
      <c r="T22" s="17"/>
      <c r="U22" s="17">
        <f t="shared" si="1"/>
        <v>1957.46</v>
      </c>
    </row>
    <row r="23" spans="1:21" x14ac:dyDescent="0.3">
      <c r="A23" s="2">
        <v>41518</v>
      </c>
      <c r="B23" s="3" t="s">
        <v>3</v>
      </c>
      <c r="C23" s="4">
        <v>22</v>
      </c>
      <c r="D23" s="4">
        <v>20240</v>
      </c>
      <c r="G23">
        <f t="shared" si="0"/>
        <v>9.7000000000000003E-2</v>
      </c>
      <c r="T23" s="17"/>
      <c r="U23" s="17">
        <f t="shared" si="1"/>
        <v>1963.28</v>
      </c>
    </row>
    <row r="24" spans="1:21" x14ac:dyDescent="0.3">
      <c r="A24" s="2">
        <v>41518</v>
      </c>
      <c r="B24" s="3" t="s">
        <v>3</v>
      </c>
      <c r="C24" s="4">
        <v>23</v>
      </c>
      <c r="D24" s="4">
        <v>20160</v>
      </c>
      <c r="G24">
        <f t="shared" si="0"/>
        <v>9.7000000000000003E-2</v>
      </c>
      <c r="T24" s="17"/>
      <c r="U24" s="17">
        <f t="shared" si="1"/>
        <v>1955.52</v>
      </c>
    </row>
    <row r="25" spans="1:21" x14ac:dyDescent="0.3">
      <c r="A25" s="2">
        <v>41518</v>
      </c>
      <c r="B25" s="3" t="s">
        <v>3</v>
      </c>
      <c r="C25" s="4">
        <v>24</v>
      </c>
      <c r="D25" s="4">
        <v>20740</v>
      </c>
      <c r="G25">
        <f t="shared" si="0"/>
        <v>9.7000000000000003E-2</v>
      </c>
      <c r="T25" s="17"/>
      <c r="U25" s="17">
        <f t="shared" si="1"/>
        <v>2011.78</v>
      </c>
    </row>
    <row r="26" spans="1:21" x14ac:dyDescent="0.3">
      <c r="A26" s="2">
        <v>41519</v>
      </c>
      <c r="B26" s="3" t="s">
        <v>3</v>
      </c>
      <c r="C26" s="4">
        <v>1</v>
      </c>
      <c r="D26" s="4">
        <v>20600</v>
      </c>
      <c r="G26">
        <f t="shared" si="0"/>
        <v>9.7000000000000003E-2</v>
      </c>
      <c r="T26" s="17"/>
      <c r="U26" s="17">
        <f t="shared" si="1"/>
        <v>1998.2</v>
      </c>
    </row>
    <row r="27" spans="1:21" x14ac:dyDescent="0.3">
      <c r="A27" s="2">
        <v>41519</v>
      </c>
      <c r="B27" s="3" t="s">
        <v>3</v>
      </c>
      <c r="C27" s="4">
        <v>2</v>
      </c>
      <c r="D27" s="4">
        <v>20700</v>
      </c>
      <c r="G27">
        <f t="shared" si="0"/>
        <v>9.7000000000000003E-2</v>
      </c>
      <c r="T27" s="17"/>
      <c r="U27" s="17">
        <f t="shared" si="1"/>
        <v>2007.9</v>
      </c>
    </row>
    <row r="28" spans="1:21" x14ac:dyDescent="0.3">
      <c r="A28" s="2">
        <v>41519</v>
      </c>
      <c r="B28" s="3" t="s">
        <v>3</v>
      </c>
      <c r="C28" s="4">
        <v>3</v>
      </c>
      <c r="D28" s="4">
        <v>20740</v>
      </c>
      <c r="G28">
        <f t="shared" si="0"/>
        <v>9.7000000000000003E-2</v>
      </c>
      <c r="T28" s="17"/>
      <c r="U28" s="17">
        <f t="shared" si="1"/>
        <v>2011.78</v>
      </c>
    </row>
    <row r="29" spans="1:21" x14ac:dyDescent="0.3">
      <c r="A29" s="2">
        <v>41519</v>
      </c>
      <c r="B29" s="3" t="s">
        <v>3</v>
      </c>
      <c r="C29" s="4">
        <v>4</v>
      </c>
      <c r="D29" s="4">
        <v>20620</v>
      </c>
      <c r="G29">
        <f t="shared" si="0"/>
        <v>9.7000000000000003E-2</v>
      </c>
      <c r="T29" s="17"/>
      <c r="U29" s="17">
        <f t="shared" si="1"/>
        <v>2000.14</v>
      </c>
    </row>
    <row r="30" spans="1:21" x14ac:dyDescent="0.3">
      <c r="A30" s="2">
        <v>41519</v>
      </c>
      <c r="B30" s="3" t="s">
        <v>3</v>
      </c>
      <c r="C30" s="4">
        <v>5</v>
      </c>
      <c r="D30" s="4">
        <v>20720</v>
      </c>
      <c r="G30">
        <f t="shared" si="0"/>
        <v>9.7000000000000003E-2</v>
      </c>
      <c r="T30" s="17"/>
      <c r="U30" s="17">
        <f t="shared" si="1"/>
        <v>2009.8400000000001</v>
      </c>
    </row>
    <row r="31" spans="1:21" x14ac:dyDescent="0.3">
      <c r="A31" s="2">
        <v>41519</v>
      </c>
      <c r="B31" s="3" t="s">
        <v>3</v>
      </c>
      <c r="C31" s="4">
        <v>6</v>
      </c>
      <c r="D31" s="4">
        <v>20720</v>
      </c>
      <c r="G31">
        <f t="shared" si="0"/>
        <v>9.7000000000000003E-2</v>
      </c>
      <c r="T31" s="17"/>
      <c r="U31" s="17">
        <f t="shared" si="1"/>
        <v>2009.8400000000001</v>
      </c>
    </row>
    <row r="32" spans="1:21" x14ac:dyDescent="0.3">
      <c r="A32" s="2">
        <v>41519</v>
      </c>
      <c r="B32" s="3" t="s">
        <v>3</v>
      </c>
      <c r="C32" s="4">
        <v>7</v>
      </c>
      <c r="D32" s="4">
        <v>20640</v>
      </c>
      <c r="G32">
        <f t="shared" si="0"/>
        <v>9.7000000000000003E-2</v>
      </c>
      <c r="T32" s="17"/>
      <c r="U32" s="17">
        <f t="shared" si="1"/>
        <v>2002.0800000000002</v>
      </c>
    </row>
    <row r="33" spans="1:21" x14ac:dyDescent="0.3">
      <c r="A33" s="2">
        <v>41519</v>
      </c>
      <c r="B33" s="3" t="s">
        <v>3</v>
      </c>
      <c r="C33" s="4">
        <v>8</v>
      </c>
      <c r="D33" s="4">
        <v>20720</v>
      </c>
      <c r="G33">
        <f t="shared" si="0"/>
        <v>9.7000000000000003E-2</v>
      </c>
      <c r="T33" s="17"/>
      <c r="U33" s="17">
        <f t="shared" si="1"/>
        <v>2009.8400000000001</v>
      </c>
    </row>
    <row r="34" spans="1:21" x14ac:dyDescent="0.3">
      <c r="A34" s="2">
        <v>41519</v>
      </c>
      <c r="B34" s="3" t="s">
        <v>3</v>
      </c>
      <c r="C34" s="4">
        <v>9</v>
      </c>
      <c r="D34" s="4">
        <v>20480</v>
      </c>
      <c r="G34">
        <f t="shared" si="0"/>
        <v>9.7000000000000003E-2</v>
      </c>
      <c r="T34" s="17"/>
      <c r="U34" s="17">
        <f t="shared" si="1"/>
        <v>1986.56</v>
      </c>
    </row>
    <row r="35" spans="1:21" x14ac:dyDescent="0.3">
      <c r="A35" s="2">
        <v>41519</v>
      </c>
      <c r="B35" s="3" t="s">
        <v>3</v>
      </c>
      <c r="C35" s="4">
        <v>10</v>
      </c>
      <c r="D35" s="4">
        <v>20540</v>
      </c>
      <c r="G35">
        <f t="shared" si="0"/>
        <v>9.7000000000000003E-2</v>
      </c>
      <c r="T35" s="17"/>
      <c r="U35" s="17">
        <f t="shared" si="1"/>
        <v>1992.38</v>
      </c>
    </row>
    <row r="36" spans="1:21" x14ac:dyDescent="0.3">
      <c r="A36" s="2">
        <v>41519</v>
      </c>
      <c r="B36" s="3" t="s">
        <v>3</v>
      </c>
      <c r="C36" s="4">
        <v>11</v>
      </c>
      <c r="D36" s="4">
        <v>20500</v>
      </c>
      <c r="G36">
        <f t="shared" si="0"/>
        <v>9.7000000000000003E-2</v>
      </c>
      <c r="T36" s="17"/>
      <c r="U36" s="17">
        <f t="shared" si="1"/>
        <v>1988.5</v>
      </c>
    </row>
    <row r="37" spans="1:21" x14ac:dyDescent="0.3">
      <c r="A37" s="2">
        <v>41519</v>
      </c>
      <c r="B37" s="3" t="s">
        <v>3</v>
      </c>
      <c r="C37" s="4">
        <v>12</v>
      </c>
      <c r="D37" s="4">
        <v>20660</v>
      </c>
      <c r="G37">
        <f t="shared" si="0"/>
        <v>9.7000000000000003E-2</v>
      </c>
      <c r="T37" s="17"/>
      <c r="U37" s="17">
        <f t="shared" si="1"/>
        <v>2004.02</v>
      </c>
    </row>
    <row r="38" spans="1:21" x14ac:dyDescent="0.3">
      <c r="A38" s="2">
        <v>41519</v>
      </c>
      <c r="B38" s="3" t="s">
        <v>3</v>
      </c>
      <c r="C38" s="4">
        <v>13</v>
      </c>
      <c r="D38" s="4">
        <v>20720</v>
      </c>
      <c r="G38">
        <f t="shared" si="0"/>
        <v>9.7000000000000003E-2</v>
      </c>
      <c r="T38" s="17"/>
      <c r="U38" s="17">
        <f t="shared" si="1"/>
        <v>2009.8400000000001</v>
      </c>
    </row>
    <row r="39" spans="1:21" x14ac:dyDescent="0.3">
      <c r="A39" s="2">
        <v>41519</v>
      </c>
      <c r="B39" s="3" t="s">
        <v>3</v>
      </c>
      <c r="C39" s="4">
        <v>14</v>
      </c>
      <c r="D39" s="4">
        <v>20640</v>
      </c>
      <c r="G39">
        <f t="shared" si="0"/>
        <v>9.7000000000000003E-2</v>
      </c>
      <c r="T39" s="17"/>
      <c r="U39" s="17">
        <f t="shared" si="1"/>
        <v>2002.0800000000002</v>
      </c>
    </row>
    <row r="40" spans="1:21" x14ac:dyDescent="0.3">
      <c r="A40" s="2">
        <v>41519</v>
      </c>
      <c r="B40" s="3" t="s">
        <v>3</v>
      </c>
      <c r="C40" s="4">
        <v>15</v>
      </c>
      <c r="D40" s="4">
        <v>20640</v>
      </c>
      <c r="G40">
        <f t="shared" si="0"/>
        <v>9.7000000000000003E-2</v>
      </c>
      <c r="T40" s="17"/>
      <c r="U40" s="17">
        <f t="shared" si="1"/>
        <v>2002.0800000000002</v>
      </c>
    </row>
    <row r="41" spans="1:21" x14ac:dyDescent="0.3">
      <c r="A41" s="2">
        <v>41519</v>
      </c>
      <c r="B41" s="3" t="s">
        <v>3</v>
      </c>
      <c r="C41" s="4">
        <v>16</v>
      </c>
      <c r="D41" s="4">
        <v>20460</v>
      </c>
      <c r="G41">
        <f t="shared" si="0"/>
        <v>9.7000000000000003E-2</v>
      </c>
      <c r="T41" s="17"/>
      <c r="U41" s="17">
        <f t="shared" si="1"/>
        <v>1984.6200000000001</v>
      </c>
    </row>
    <row r="42" spans="1:21" x14ac:dyDescent="0.3">
      <c r="A42" s="2">
        <v>41519</v>
      </c>
      <c r="B42" s="3" t="s">
        <v>3</v>
      </c>
      <c r="C42" s="4">
        <v>17</v>
      </c>
      <c r="D42" s="4">
        <v>20600</v>
      </c>
      <c r="G42">
        <f t="shared" si="0"/>
        <v>9.7000000000000003E-2</v>
      </c>
      <c r="T42" s="17"/>
      <c r="U42" s="17">
        <f t="shared" si="1"/>
        <v>1998.2</v>
      </c>
    </row>
    <row r="43" spans="1:21" x14ac:dyDescent="0.3">
      <c r="A43" s="2">
        <v>41519</v>
      </c>
      <c r="B43" s="3" t="s">
        <v>3</v>
      </c>
      <c r="C43" s="4">
        <v>18</v>
      </c>
      <c r="D43" s="4">
        <v>20640</v>
      </c>
      <c r="G43">
        <f t="shared" si="0"/>
        <v>9.7000000000000003E-2</v>
      </c>
      <c r="T43" s="17"/>
      <c r="U43" s="17">
        <f t="shared" si="1"/>
        <v>2002.0800000000002</v>
      </c>
    </row>
    <row r="44" spans="1:21" x14ac:dyDescent="0.3">
      <c r="A44" s="2">
        <v>41519</v>
      </c>
      <c r="B44" s="3" t="s">
        <v>3</v>
      </c>
      <c r="C44" s="4">
        <v>19</v>
      </c>
      <c r="D44" s="4">
        <v>20620</v>
      </c>
      <c r="G44">
        <f t="shared" si="0"/>
        <v>9.7000000000000003E-2</v>
      </c>
      <c r="T44" s="17"/>
      <c r="U44" s="17">
        <f t="shared" si="1"/>
        <v>2000.14</v>
      </c>
    </row>
    <row r="45" spans="1:21" x14ac:dyDescent="0.3">
      <c r="A45" s="2">
        <v>41519</v>
      </c>
      <c r="B45" s="3" t="s">
        <v>3</v>
      </c>
      <c r="C45" s="4">
        <v>20</v>
      </c>
      <c r="D45" s="4">
        <v>20560</v>
      </c>
      <c r="G45">
        <f t="shared" si="0"/>
        <v>9.7000000000000003E-2</v>
      </c>
      <c r="T45" s="17"/>
      <c r="U45" s="17">
        <f t="shared" si="1"/>
        <v>1994.3200000000002</v>
      </c>
    </row>
    <row r="46" spans="1:21" x14ac:dyDescent="0.3">
      <c r="A46" s="2">
        <v>41519</v>
      </c>
      <c r="B46" s="3" t="s">
        <v>3</v>
      </c>
      <c r="C46" s="4">
        <v>21</v>
      </c>
      <c r="D46" s="4">
        <v>20620</v>
      </c>
      <c r="G46">
        <f t="shared" si="0"/>
        <v>9.7000000000000003E-2</v>
      </c>
      <c r="T46" s="17"/>
      <c r="U46" s="17">
        <f t="shared" si="1"/>
        <v>2000.14</v>
      </c>
    </row>
    <row r="47" spans="1:21" x14ac:dyDescent="0.3">
      <c r="A47" s="2">
        <v>41519</v>
      </c>
      <c r="B47" s="3" t="s">
        <v>3</v>
      </c>
      <c r="C47" s="4">
        <v>22</v>
      </c>
      <c r="D47" s="4">
        <v>19340</v>
      </c>
      <c r="G47">
        <f t="shared" si="0"/>
        <v>9.7000000000000003E-2</v>
      </c>
      <c r="T47" s="17"/>
      <c r="U47" s="17">
        <f t="shared" si="1"/>
        <v>1875.98</v>
      </c>
    </row>
    <row r="48" spans="1:21" x14ac:dyDescent="0.3">
      <c r="A48" s="2">
        <v>41519</v>
      </c>
      <c r="B48" s="3" t="s">
        <v>3</v>
      </c>
      <c r="C48" s="4">
        <v>23</v>
      </c>
      <c r="D48" s="4">
        <v>20760</v>
      </c>
      <c r="G48">
        <f t="shared" si="0"/>
        <v>9.7000000000000003E-2</v>
      </c>
      <c r="T48" s="17"/>
      <c r="U48" s="17">
        <f t="shared" si="1"/>
        <v>2013.72</v>
      </c>
    </row>
    <row r="49" spans="1:21" x14ac:dyDescent="0.3">
      <c r="A49" s="2">
        <v>41519</v>
      </c>
      <c r="B49" s="3" t="s">
        <v>3</v>
      </c>
      <c r="C49" s="4">
        <v>24</v>
      </c>
      <c r="D49" s="4">
        <v>20880</v>
      </c>
      <c r="G49">
        <f t="shared" si="0"/>
        <v>9.7000000000000003E-2</v>
      </c>
      <c r="T49" s="17"/>
      <c r="U49" s="17">
        <f t="shared" si="1"/>
        <v>2025.3600000000001</v>
      </c>
    </row>
    <row r="50" spans="1:21" x14ac:dyDescent="0.3">
      <c r="A50" s="2">
        <v>41520</v>
      </c>
      <c r="B50" s="3" t="s">
        <v>3</v>
      </c>
      <c r="C50" s="4">
        <v>1</v>
      </c>
      <c r="D50" s="4">
        <v>20860</v>
      </c>
      <c r="G50">
        <f t="shared" si="0"/>
        <v>9.7000000000000003E-2</v>
      </c>
      <c r="T50" s="17"/>
      <c r="U50" s="17">
        <f t="shared" si="1"/>
        <v>2023.42</v>
      </c>
    </row>
    <row r="51" spans="1:21" x14ac:dyDescent="0.3">
      <c r="A51" s="2">
        <v>41520</v>
      </c>
      <c r="B51" s="3" t="s">
        <v>3</v>
      </c>
      <c r="C51" s="4">
        <v>2</v>
      </c>
      <c r="D51" s="4">
        <v>20900</v>
      </c>
      <c r="G51">
        <f t="shared" si="0"/>
        <v>9.7000000000000003E-2</v>
      </c>
      <c r="T51" s="17"/>
      <c r="U51" s="17">
        <f t="shared" si="1"/>
        <v>2027.3</v>
      </c>
    </row>
    <row r="52" spans="1:21" x14ac:dyDescent="0.3">
      <c r="A52" s="2">
        <v>41520</v>
      </c>
      <c r="B52" s="3" t="s">
        <v>3</v>
      </c>
      <c r="C52" s="4">
        <v>3</v>
      </c>
      <c r="D52" s="4">
        <v>20900</v>
      </c>
      <c r="G52">
        <f t="shared" si="0"/>
        <v>9.7000000000000003E-2</v>
      </c>
      <c r="T52" s="17"/>
      <c r="U52" s="17">
        <f t="shared" si="1"/>
        <v>2027.3</v>
      </c>
    </row>
    <row r="53" spans="1:21" x14ac:dyDescent="0.3">
      <c r="A53" s="2">
        <v>41520</v>
      </c>
      <c r="B53" s="3" t="s">
        <v>3</v>
      </c>
      <c r="C53" s="4">
        <v>4</v>
      </c>
      <c r="D53" s="4">
        <v>20980</v>
      </c>
      <c r="G53">
        <f t="shared" si="0"/>
        <v>9.7000000000000003E-2</v>
      </c>
      <c r="T53" s="17"/>
      <c r="U53" s="17">
        <f t="shared" si="1"/>
        <v>2035.0600000000002</v>
      </c>
    </row>
    <row r="54" spans="1:21" x14ac:dyDescent="0.3">
      <c r="A54" s="2">
        <v>41520</v>
      </c>
      <c r="B54" s="3" t="s">
        <v>3</v>
      </c>
      <c r="C54" s="4">
        <v>5</v>
      </c>
      <c r="D54" s="4">
        <v>20900</v>
      </c>
      <c r="G54">
        <f t="shared" si="0"/>
        <v>9.7000000000000003E-2</v>
      </c>
      <c r="T54" s="17"/>
      <c r="U54" s="17">
        <f t="shared" si="1"/>
        <v>2027.3</v>
      </c>
    </row>
    <row r="55" spans="1:21" x14ac:dyDescent="0.3">
      <c r="A55" s="2">
        <v>41520</v>
      </c>
      <c r="B55" s="3" t="s">
        <v>3</v>
      </c>
      <c r="C55" s="4">
        <v>6</v>
      </c>
      <c r="D55" s="4">
        <v>20920</v>
      </c>
      <c r="G55">
        <f t="shared" si="0"/>
        <v>9.7000000000000003E-2</v>
      </c>
      <c r="T55" s="17"/>
      <c r="U55" s="17">
        <f t="shared" si="1"/>
        <v>2029.24</v>
      </c>
    </row>
    <row r="56" spans="1:21" x14ac:dyDescent="0.3">
      <c r="A56" s="2">
        <v>41520</v>
      </c>
      <c r="B56" s="3" t="s">
        <v>3</v>
      </c>
      <c r="C56" s="4">
        <v>7</v>
      </c>
      <c r="D56" s="4">
        <v>20840</v>
      </c>
      <c r="G56">
        <f t="shared" si="0"/>
        <v>9.7000000000000003E-2</v>
      </c>
      <c r="T56" s="17"/>
      <c r="U56" s="17">
        <f t="shared" si="1"/>
        <v>2021.48</v>
      </c>
    </row>
    <row r="57" spans="1:21" x14ac:dyDescent="0.3">
      <c r="A57" s="2">
        <v>41520</v>
      </c>
      <c r="B57" s="3" t="s">
        <v>3</v>
      </c>
      <c r="C57" s="4">
        <v>8</v>
      </c>
      <c r="D57" s="4">
        <v>20600</v>
      </c>
      <c r="G57">
        <f t="shared" si="0"/>
        <v>9.7000000000000003E-2</v>
      </c>
      <c r="T57" s="17"/>
      <c r="U57" s="17">
        <f t="shared" si="1"/>
        <v>1998.2</v>
      </c>
    </row>
    <row r="58" spans="1:21" x14ac:dyDescent="0.3">
      <c r="A58" s="2">
        <v>41520</v>
      </c>
      <c r="B58" s="3" t="s">
        <v>3</v>
      </c>
      <c r="C58" s="4">
        <v>9</v>
      </c>
      <c r="D58" s="4">
        <v>20180</v>
      </c>
      <c r="G58">
        <f t="shared" si="0"/>
        <v>9.7000000000000003E-2</v>
      </c>
      <c r="T58" s="17"/>
      <c r="U58" s="17">
        <f t="shared" si="1"/>
        <v>1957.46</v>
      </c>
    </row>
    <row r="59" spans="1:21" x14ac:dyDescent="0.3">
      <c r="A59" s="2">
        <v>41520</v>
      </c>
      <c r="B59" s="3" t="s">
        <v>3</v>
      </c>
      <c r="C59" s="4">
        <v>10</v>
      </c>
      <c r="D59" s="4">
        <v>20220</v>
      </c>
      <c r="G59">
        <f t="shared" si="0"/>
        <v>9.7000000000000003E-2</v>
      </c>
      <c r="T59" s="17"/>
      <c r="U59" s="17">
        <f t="shared" si="1"/>
        <v>1961.3400000000001</v>
      </c>
    </row>
    <row r="60" spans="1:21" x14ac:dyDescent="0.3">
      <c r="A60" s="2">
        <v>41520</v>
      </c>
      <c r="B60" s="3" t="s">
        <v>3</v>
      </c>
      <c r="C60" s="4">
        <v>11</v>
      </c>
      <c r="D60" s="4">
        <v>20480</v>
      </c>
      <c r="G60">
        <f t="shared" si="0"/>
        <v>9.7000000000000003E-2</v>
      </c>
      <c r="T60" s="17"/>
      <c r="U60" s="17">
        <f t="shared" si="1"/>
        <v>1986.56</v>
      </c>
    </row>
    <row r="61" spans="1:21" x14ac:dyDescent="0.3">
      <c r="A61" s="2">
        <v>41520</v>
      </c>
      <c r="B61" s="3" t="s">
        <v>3</v>
      </c>
      <c r="C61" s="4">
        <v>12</v>
      </c>
      <c r="D61" s="4">
        <v>20420</v>
      </c>
      <c r="G61">
        <f t="shared" si="0"/>
        <v>9.7000000000000003E-2</v>
      </c>
      <c r="T61" s="17"/>
      <c r="U61" s="17">
        <f t="shared" si="1"/>
        <v>1980.74</v>
      </c>
    </row>
    <row r="62" spans="1:21" x14ac:dyDescent="0.3">
      <c r="A62" s="2">
        <v>41520</v>
      </c>
      <c r="B62" s="3" t="s">
        <v>3</v>
      </c>
      <c r="C62" s="4">
        <v>13</v>
      </c>
      <c r="D62" s="4">
        <v>20380</v>
      </c>
      <c r="G62">
        <f t="shared" si="0"/>
        <v>9.7000000000000003E-2</v>
      </c>
      <c r="T62" s="17"/>
      <c r="U62" s="17">
        <f t="shared" si="1"/>
        <v>1976.8600000000001</v>
      </c>
    </row>
    <row r="63" spans="1:21" x14ac:dyDescent="0.3">
      <c r="A63" s="2">
        <v>41520</v>
      </c>
      <c r="B63" s="3" t="s">
        <v>3</v>
      </c>
      <c r="C63" s="4">
        <v>14</v>
      </c>
      <c r="D63" s="4">
        <v>20540</v>
      </c>
      <c r="G63">
        <f t="shared" si="0"/>
        <v>9.7000000000000003E-2</v>
      </c>
      <c r="T63" s="17"/>
      <c r="U63" s="17">
        <f t="shared" si="1"/>
        <v>1992.38</v>
      </c>
    </row>
    <row r="64" spans="1:21" x14ac:dyDescent="0.3">
      <c r="A64" s="2">
        <v>41520</v>
      </c>
      <c r="B64" s="3" t="s">
        <v>3</v>
      </c>
      <c r="C64" s="4">
        <v>15</v>
      </c>
      <c r="D64" s="4">
        <v>20480</v>
      </c>
      <c r="G64">
        <f t="shared" si="0"/>
        <v>9.7000000000000003E-2</v>
      </c>
      <c r="T64" s="17"/>
      <c r="U64" s="17">
        <f t="shared" si="1"/>
        <v>1986.56</v>
      </c>
    </row>
    <row r="65" spans="1:21" x14ac:dyDescent="0.3">
      <c r="A65" s="2">
        <v>41520</v>
      </c>
      <c r="B65" s="3" t="s">
        <v>3</v>
      </c>
      <c r="C65" s="4">
        <v>16</v>
      </c>
      <c r="D65" s="4">
        <v>20520</v>
      </c>
      <c r="G65">
        <f t="shared" si="0"/>
        <v>9.7000000000000003E-2</v>
      </c>
      <c r="T65" s="17"/>
      <c r="U65" s="17">
        <f t="shared" si="1"/>
        <v>1990.44</v>
      </c>
    </row>
    <row r="66" spans="1:21" x14ac:dyDescent="0.3">
      <c r="A66" s="2">
        <v>41520</v>
      </c>
      <c r="B66" s="3" t="s">
        <v>3</v>
      </c>
      <c r="C66" s="4">
        <v>17</v>
      </c>
      <c r="D66" s="4">
        <v>20500</v>
      </c>
      <c r="G66">
        <f t="shared" ref="G66:G129" si="2">$G$362</f>
        <v>9.7000000000000003E-2</v>
      </c>
      <c r="T66" s="17"/>
      <c r="U66" s="17">
        <f t="shared" si="1"/>
        <v>1988.5</v>
      </c>
    </row>
    <row r="67" spans="1:21" x14ac:dyDescent="0.3">
      <c r="A67" s="2">
        <v>41520</v>
      </c>
      <c r="B67" s="3" t="s">
        <v>3</v>
      </c>
      <c r="C67" s="4">
        <v>18</v>
      </c>
      <c r="D67" s="4">
        <v>20660</v>
      </c>
      <c r="G67">
        <f t="shared" si="2"/>
        <v>9.7000000000000003E-2</v>
      </c>
      <c r="T67" s="17"/>
      <c r="U67" s="17">
        <f t="shared" ref="U67:U130" si="3">D67*G67</f>
        <v>2004.02</v>
      </c>
    </row>
    <row r="68" spans="1:21" x14ac:dyDescent="0.3">
      <c r="A68" s="2">
        <v>41520</v>
      </c>
      <c r="B68" s="3" t="s">
        <v>3</v>
      </c>
      <c r="C68" s="4">
        <v>19</v>
      </c>
      <c r="D68" s="4">
        <v>20140</v>
      </c>
      <c r="G68">
        <f t="shared" si="2"/>
        <v>9.7000000000000003E-2</v>
      </c>
      <c r="T68" s="17"/>
      <c r="U68" s="17">
        <f t="shared" si="3"/>
        <v>1953.5800000000002</v>
      </c>
    </row>
    <row r="69" spans="1:21" x14ac:dyDescent="0.3">
      <c r="A69" s="2">
        <v>41520</v>
      </c>
      <c r="B69" s="3" t="s">
        <v>3</v>
      </c>
      <c r="C69" s="4">
        <v>20</v>
      </c>
      <c r="D69" s="4">
        <v>20860</v>
      </c>
      <c r="G69">
        <f t="shared" si="2"/>
        <v>9.7000000000000003E-2</v>
      </c>
      <c r="T69" s="17"/>
      <c r="U69" s="17">
        <f t="shared" si="3"/>
        <v>2023.42</v>
      </c>
    </row>
    <row r="70" spans="1:21" x14ac:dyDescent="0.3">
      <c r="A70" s="2">
        <v>41520</v>
      </c>
      <c r="B70" s="3" t="s">
        <v>3</v>
      </c>
      <c r="C70" s="4">
        <v>21</v>
      </c>
      <c r="D70" s="4">
        <v>20780</v>
      </c>
      <c r="G70">
        <f t="shared" si="2"/>
        <v>9.7000000000000003E-2</v>
      </c>
      <c r="T70" s="17"/>
      <c r="U70" s="17">
        <f t="shared" si="3"/>
        <v>2015.66</v>
      </c>
    </row>
    <row r="71" spans="1:21" x14ac:dyDescent="0.3">
      <c r="A71" s="2">
        <v>41520</v>
      </c>
      <c r="B71" s="3" t="s">
        <v>3</v>
      </c>
      <c r="C71" s="4">
        <v>22</v>
      </c>
      <c r="D71" s="4">
        <v>20720</v>
      </c>
      <c r="G71">
        <f t="shared" si="2"/>
        <v>9.7000000000000003E-2</v>
      </c>
      <c r="T71" s="17"/>
      <c r="U71" s="17">
        <f t="shared" si="3"/>
        <v>2009.8400000000001</v>
      </c>
    </row>
    <row r="72" spans="1:21" x14ac:dyDescent="0.3">
      <c r="A72" s="2">
        <v>41520</v>
      </c>
      <c r="B72" s="3" t="s">
        <v>3</v>
      </c>
      <c r="C72" s="4">
        <v>23</v>
      </c>
      <c r="D72" s="4">
        <v>20660</v>
      </c>
      <c r="G72">
        <f t="shared" si="2"/>
        <v>9.7000000000000003E-2</v>
      </c>
      <c r="T72" s="17"/>
      <c r="U72" s="17">
        <f t="shared" si="3"/>
        <v>2004.02</v>
      </c>
    </row>
    <row r="73" spans="1:21" x14ac:dyDescent="0.3">
      <c r="A73" s="2">
        <v>41520</v>
      </c>
      <c r="B73" s="3" t="s">
        <v>3</v>
      </c>
      <c r="C73" s="4">
        <v>24</v>
      </c>
      <c r="D73" s="4">
        <v>20740</v>
      </c>
      <c r="G73">
        <f t="shared" si="2"/>
        <v>9.7000000000000003E-2</v>
      </c>
      <c r="T73" s="17"/>
      <c r="U73" s="17">
        <f t="shared" si="3"/>
        <v>2011.78</v>
      </c>
    </row>
    <row r="74" spans="1:21" x14ac:dyDescent="0.3">
      <c r="A74" s="2">
        <v>41521</v>
      </c>
      <c r="B74" s="3" t="s">
        <v>3</v>
      </c>
      <c r="C74" s="4">
        <v>1</v>
      </c>
      <c r="D74" s="4">
        <v>20780</v>
      </c>
      <c r="G74">
        <f t="shared" si="2"/>
        <v>9.7000000000000003E-2</v>
      </c>
      <c r="T74" s="17"/>
      <c r="U74" s="17">
        <f t="shared" si="3"/>
        <v>2015.66</v>
      </c>
    </row>
    <row r="75" spans="1:21" x14ac:dyDescent="0.3">
      <c r="A75" s="2">
        <v>41521</v>
      </c>
      <c r="B75" s="3" t="s">
        <v>3</v>
      </c>
      <c r="C75" s="4">
        <v>2</v>
      </c>
      <c r="D75" s="4">
        <v>20780</v>
      </c>
      <c r="G75">
        <f t="shared" si="2"/>
        <v>9.7000000000000003E-2</v>
      </c>
      <c r="T75" s="17"/>
      <c r="U75" s="17">
        <f t="shared" si="3"/>
        <v>2015.66</v>
      </c>
    </row>
    <row r="76" spans="1:21" x14ac:dyDescent="0.3">
      <c r="A76" s="2">
        <v>41521</v>
      </c>
      <c r="B76" s="3" t="s">
        <v>3</v>
      </c>
      <c r="C76" s="4">
        <v>3</v>
      </c>
      <c r="D76" s="4">
        <v>20780</v>
      </c>
      <c r="G76">
        <f t="shared" si="2"/>
        <v>9.7000000000000003E-2</v>
      </c>
      <c r="T76" s="17"/>
      <c r="U76" s="17">
        <f t="shared" si="3"/>
        <v>2015.66</v>
      </c>
    </row>
    <row r="77" spans="1:21" x14ac:dyDescent="0.3">
      <c r="A77" s="2">
        <v>41521</v>
      </c>
      <c r="B77" s="3" t="s">
        <v>3</v>
      </c>
      <c r="C77" s="4">
        <v>4</v>
      </c>
      <c r="D77" s="4">
        <v>20720</v>
      </c>
      <c r="G77">
        <f t="shared" si="2"/>
        <v>9.7000000000000003E-2</v>
      </c>
      <c r="T77" s="17"/>
      <c r="U77" s="17">
        <f t="shared" si="3"/>
        <v>2009.8400000000001</v>
      </c>
    </row>
    <row r="78" spans="1:21" x14ac:dyDescent="0.3">
      <c r="A78" s="2">
        <v>41521</v>
      </c>
      <c r="B78" s="3" t="s">
        <v>3</v>
      </c>
      <c r="C78" s="4">
        <v>5</v>
      </c>
      <c r="D78" s="4">
        <v>20760</v>
      </c>
      <c r="G78">
        <f t="shared" si="2"/>
        <v>9.7000000000000003E-2</v>
      </c>
      <c r="T78" s="17"/>
      <c r="U78" s="17">
        <f t="shared" si="3"/>
        <v>2013.72</v>
      </c>
    </row>
    <row r="79" spans="1:21" x14ac:dyDescent="0.3">
      <c r="A79" s="2">
        <v>41521</v>
      </c>
      <c r="B79" s="3" t="s">
        <v>3</v>
      </c>
      <c r="C79" s="4">
        <v>6</v>
      </c>
      <c r="D79" s="4">
        <v>20720</v>
      </c>
      <c r="G79">
        <f t="shared" si="2"/>
        <v>9.7000000000000003E-2</v>
      </c>
      <c r="T79" s="17"/>
      <c r="U79" s="17">
        <f t="shared" si="3"/>
        <v>2009.8400000000001</v>
      </c>
    </row>
    <row r="80" spans="1:21" x14ac:dyDescent="0.3">
      <c r="A80" s="2">
        <v>41521</v>
      </c>
      <c r="B80" s="3" t="s">
        <v>3</v>
      </c>
      <c r="C80" s="4">
        <v>7</v>
      </c>
      <c r="D80" s="4">
        <v>20760</v>
      </c>
      <c r="G80">
        <f t="shared" si="2"/>
        <v>9.7000000000000003E-2</v>
      </c>
      <c r="T80" s="17"/>
      <c r="U80" s="17">
        <f t="shared" si="3"/>
        <v>2013.72</v>
      </c>
    </row>
    <row r="81" spans="1:21" x14ac:dyDescent="0.3">
      <c r="A81" s="2">
        <v>41521</v>
      </c>
      <c r="B81" s="3" t="s">
        <v>3</v>
      </c>
      <c r="C81" s="4">
        <v>8</v>
      </c>
      <c r="D81" s="4">
        <v>20740</v>
      </c>
      <c r="G81">
        <f t="shared" si="2"/>
        <v>9.7000000000000003E-2</v>
      </c>
      <c r="T81" s="17"/>
      <c r="U81" s="17">
        <f t="shared" si="3"/>
        <v>2011.78</v>
      </c>
    </row>
    <row r="82" spans="1:21" x14ac:dyDescent="0.3">
      <c r="A82" s="2">
        <v>41521</v>
      </c>
      <c r="B82" s="3" t="s">
        <v>3</v>
      </c>
      <c r="C82" s="4">
        <v>9</v>
      </c>
      <c r="D82" s="4">
        <v>18780</v>
      </c>
      <c r="G82">
        <f t="shared" si="2"/>
        <v>9.7000000000000003E-2</v>
      </c>
      <c r="T82" s="17"/>
      <c r="U82" s="17">
        <f t="shared" si="3"/>
        <v>1821.66</v>
      </c>
    </row>
    <row r="83" spans="1:21" x14ac:dyDescent="0.3">
      <c r="A83" s="2">
        <v>41521</v>
      </c>
      <c r="B83" s="3" t="s">
        <v>3</v>
      </c>
      <c r="C83" s="4">
        <v>10</v>
      </c>
      <c r="D83" s="4">
        <v>20120</v>
      </c>
      <c r="G83">
        <f t="shared" si="2"/>
        <v>9.7000000000000003E-2</v>
      </c>
      <c r="T83" s="17"/>
      <c r="U83" s="17">
        <f t="shared" si="3"/>
        <v>1951.64</v>
      </c>
    </row>
    <row r="84" spans="1:21" x14ac:dyDescent="0.3">
      <c r="A84" s="2">
        <v>41521</v>
      </c>
      <c r="B84" s="3" t="s">
        <v>3</v>
      </c>
      <c r="C84" s="4">
        <v>11</v>
      </c>
      <c r="D84" s="4">
        <v>20140</v>
      </c>
      <c r="G84">
        <f t="shared" si="2"/>
        <v>9.7000000000000003E-2</v>
      </c>
      <c r="T84" s="17"/>
      <c r="U84" s="17">
        <f t="shared" si="3"/>
        <v>1953.5800000000002</v>
      </c>
    </row>
    <row r="85" spans="1:21" x14ac:dyDescent="0.3">
      <c r="A85" s="2">
        <v>41521</v>
      </c>
      <c r="B85" s="3" t="s">
        <v>3</v>
      </c>
      <c r="C85" s="4">
        <v>12</v>
      </c>
      <c r="D85" s="4">
        <v>20420</v>
      </c>
      <c r="G85">
        <f t="shared" si="2"/>
        <v>9.7000000000000003E-2</v>
      </c>
      <c r="T85" s="17"/>
      <c r="U85" s="17">
        <f t="shared" si="3"/>
        <v>1980.74</v>
      </c>
    </row>
    <row r="86" spans="1:21" x14ac:dyDescent="0.3">
      <c r="A86" s="2">
        <v>41521</v>
      </c>
      <c r="B86" s="3" t="s">
        <v>3</v>
      </c>
      <c r="C86" s="4">
        <v>13</v>
      </c>
      <c r="D86" s="4">
        <v>20080</v>
      </c>
      <c r="G86">
        <f t="shared" si="2"/>
        <v>9.7000000000000003E-2</v>
      </c>
      <c r="T86" s="17"/>
      <c r="U86" s="17">
        <f t="shared" si="3"/>
        <v>1947.76</v>
      </c>
    </row>
    <row r="87" spans="1:21" x14ac:dyDescent="0.3">
      <c r="A87" s="2">
        <v>41521</v>
      </c>
      <c r="B87" s="3" t="s">
        <v>3</v>
      </c>
      <c r="C87" s="4">
        <v>14</v>
      </c>
      <c r="D87" s="4">
        <v>20340</v>
      </c>
      <c r="G87">
        <f t="shared" si="2"/>
        <v>9.7000000000000003E-2</v>
      </c>
      <c r="T87" s="17"/>
      <c r="U87" s="17">
        <f t="shared" si="3"/>
        <v>1972.98</v>
      </c>
    </row>
    <row r="88" spans="1:21" x14ac:dyDescent="0.3">
      <c r="A88" s="2">
        <v>41521</v>
      </c>
      <c r="B88" s="3" t="s">
        <v>3</v>
      </c>
      <c r="C88" s="4">
        <v>15</v>
      </c>
      <c r="D88" s="4">
        <v>20360</v>
      </c>
      <c r="G88">
        <f t="shared" si="2"/>
        <v>9.7000000000000003E-2</v>
      </c>
      <c r="T88" s="17"/>
      <c r="U88" s="17">
        <f t="shared" si="3"/>
        <v>1974.92</v>
      </c>
    </row>
    <row r="89" spans="1:21" x14ac:dyDescent="0.3">
      <c r="A89" s="2">
        <v>41521</v>
      </c>
      <c r="B89" s="3" t="s">
        <v>3</v>
      </c>
      <c r="C89" s="4">
        <v>16</v>
      </c>
      <c r="D89" s="4">
        <v>20060</v>
      </c>
      <c r="G89">
        <f t="shared" si="2"/>
        <v>9.7000000000000003E-2</v>
      </c>
      <c r="T89" s="17"/>
      <c r="U89" s="17">
        <f t="shared" si="3"/>
        <v>1945.8200000000002</v>
      </c>
    </row>
    <row r="90" spans="1:21" x14ac:dyDescent="0.3">
      <c r="A90" s="2">
        <v>41521</v>
      </c>
      <c r="B90" s="3" t="s">
        <v>3</v>
      </c>
      <c r="C90" s="4">
        <v>17</v>
      </c>
      <c r="D90" s="4">
        <v>20460</v>
      </c>
      <c r="G90">
        <f t="shared" si="2"/>
        <v>9.7000000000000003E-2</v>
      </c>
      <c r="T90" s="17"/>
      <c r="U90" s="17">
        <f t="shared" si="3"/>
        <v>1984.6200000000001</v>
      </c>
    </row>
    <row r="91" spans="1:21" x14ac:dyDescent="0.3">
      <c r="A91" s="2">
        <v>41521</v>
      </c>
      <c r="B91" s="3" t="s">
        <v>3</v>
      </c>
      <c r="C91" s="4">
        <v>18</v>
      </c>
      <c r="D91" s="4">
        <v>20380</v>
      </c>
      <c r="G91">
        <f t="shared" si="2"/>
        <v>9.7000000000000003E-2</v>
      </c>
      <c r="T91" s="17"/>
      <c r="U91" s="17">
        <f t="shared" si="3"/>
        <v>1976.8600000000001</v>
      </c>
    </row>
    <row r="92" spans="1:21" x14ac:dyDescent="0.3">
      <c r="A92" s="2">
        <v>41521</v>
      </c>
      <c r="B92" s="3" t="s">
        <v>3</v>
      </c>
      <c r="C92" s="4">
        <v>19</v>
      </c>
      <c r="D92" s="4">
        <v>20100</v>
      </c>
      <c r="G92">
        <f t="shared" si="2"/>
        <v>9.7000000000000003E-2</v>
      </c>
      <c r="T92" s="17"/>
      <c r="U92" s="17">
        <f t="shared" si="3"/>
        <v>1949.7</v>
      </c>
    </row>
    <row r="93" spans="1:21" x14ac:dyDescent="0.3">
      <c r="A93" s="2">
        <v>41521</v>
      </c>
      <c r="B93" s="3" t="s">
        <v>3</v>
      </c>
      <c r="C93" s="4">
        <v>20</v>
      </c>
      <c r="D93" s="4">
        <v>20540</v>
      </c>
      <c r="G93">
        <f t="shared" si="2"/>
        <v>9.7000000000000003E-2</v>
      </c>
      <c r="T93" s="17"/>
      <c r="U93" s="17">
        <f t="shared" si="3"/>
        <v>1992.38</v>
      </c>
    </row>
    <row r="94" spans="1:21" x14ac:dyDescent="0.3">
      <c r="A94" s="2">
        <v>41521</v>
      </c>
      <c r="B94" s="3" t="s">
        <v>3</v>
      </c>
      <c r="C94" s="4">
        <v>21</v>
      </c>
      <c r="D94" s="4">
        <v>20560</v>
      </c>
      <c r="G94">
        <f t="shared" si="2"/>
        <v>9.7000000000000003E-2</v>
      </c>
      <c r="T94" s="17"/>
      <c r="U94" s="17">
        <f t="shared" si="3"/>
        <v>1994.3200000000002</v>
      </c>
    </row>
    <row r="95" spans="1:21" x14ac:dyDescent="0.3">
      <c r="A95" s="2">
        <v>41521</v>
      </c>
      <c r="B95" s="3" t="s">
        <v>3</v>
      </c>
      <c r="C95" s="4">
        <v>22</v>
      </c>
      <c r="D95" s="4">
        <v>20560</v>
      </c>
      <c r="G95">
        <f t="shared" si="2"/>
        <v>9.7000000000000003E-2</v>
      </c>
      <c r="T95" s="17"/>
      <c r="U95" s="17">
        <f t="shared" si="3"/>
        <v>1994.3200000000002</v>
      </c>
    </row>
    <row r="96" spans="1:21" x14ac:dyDescent="0.3">
      <c r="A96" s="2">
        <v>41521</v>
      </c>
      <c r="B96" s="3" t="s">
        <v>3</v>
      </c>
      <c r="C96" s="4">
        <v>23</v>
      </c>
      <c r="D96" s="4">
        <v>20740</v>
      </c>
      <c r="G96">
        <f t="shared" si="2"/>
        <v>9.7000000000000003E-2</v>
      </c>
      <c r="T96" s="17"/>
      <c r="U96" s="17">
        <f t="shared" si="3"/>
        <v>2011.78</v>
      </c>
    </row>
    <row r="97" spans="1:21" x14ac:dyDescent="0.3">
      <c r="A97" s="2">
        <v>41521</v>
      </c>
      <c r="B97" s="3" t="s">
        <v>3</v>
      </c>
      <c r="C97" s="4">
        <v>24</v>
      </c>
      <c r="D97" s="4">
        <v>20440</v>
      </c>
      <c r="G97">
        <f t="shared" si="2"/>
        <v>9.7000000000000003E-2</v>
      </c>
      <c r="T97" s="17"/>
      <c r="U97" s="17">
        <f t="shared" si="3"/>
        <v>1982.68</v>
      </c>
    </row>
    <row r="98" spans="1:21" x14ac:dyDescent="0.3">
      <c r="A98" s="2">
        <v>41522</v>
      </c>
      <c r="B98" s="3" t="s">
        <v>3</v>
      </c>
      <c r="C98" s="4">
        <v>1</v>
      </c>
      <c r="D98" s="4">
        <v>20400</v>
      </c>
      <c r="G98">
        <f t="shared" si="2"/>
        <v>9.7000000000000003E-2</v>
      </c>
      <c r="T98" s="17"/>
      <c r="U98" s="17">
        <f t="shared" si="3"/>
        <v>1978.8</v>
      </c>
    </row>
    <row r="99" spans="1:21" x14ac:dyDescent="0.3">
      <c r="A99" s="2">
        <v>41522</v>
      </c>
      <c r="B99" s="3" t="s">
        <v>3</v>
      </c>
      <c r="C99" s="4">
        <v>2</v>
      </c>
      <c r="D99" s="4">
        <v>20560</v>
      </c>
      <c r="G99">
        <f t="shared" si="2"/>
        <v>9.7000000000000003E-2</v>
      </c>
      <c r="T99" s="17"/>
      <c r="U99" s="17">
        <f t="shared" si="3"/>
        <v>1994.3200000000002</v>
      </c>
    </row>
    <row r="100" spans="1:21" x14ac:dyDescent="0.3">
      <c r="A100" s="2">
        <v>41522</v>
      </c>
      <c r="B100" s="3" t="s">
        <v>3</v>
      </c>
      <c r="C100" s="4">
        <v>3</v>
      </c>
      <c r="D100" s="4">
        <v>20660</v>
      </c>
      <c r="G100">
        <f t="shared" si="2"/>
        <v>9.7000000000000003E-2</v>
      </c>
      <c r="T100" s="17"/>
      <c r="U100" s="17">
        <f t="shared" si="3"/>
        <v>2004.02</v>
      </c>
    </row>
    <row r="101" spans="1:21" x14ac:dyDescent="0.3">
      <c r="A101" s="2">
        <v>41522</v>
      </c>
      <c r="B101" s="3" t="s">
        <v>3</v>
      </c>
      <c r="C101" s="4">
        <v>4</v>
      </c>
      <c r="D101" s="4">
        <v>20680</v>
      </c>
      <c r="G101">
        <f t="shared" si="2"/>
        <v>9.7000000000000003E-2</v>
      </c>
      <c r="T101" s="17"/>
      <c r="U101" s="17">
        <f t="shared" si="3"/>
        <v>2005.96</v>
      </c>
    </row>
    <row r="102" spans="1:21" x14ac:dyDescent="0.3">
      <c r="A102" s="2">
        <v>41522</v>
      </c>
      <c r="B102" s="3" t="s">
        <v>3</v>
      </c>
      <c r="C102" s="4">
        <v>5</v>
      </c>
      <c r="D102" s="4">
        <v>20780</v>
      </c>
      <c r="G102">
        <f t="shared" si="2"/>
        <v>9.7000000000000003E-2</v>
      </c>
      <c r="T102" s="17"/>
      <c r="U102" s="17">
        <f t="shared" si="3"/>
        <v>2015.66</v>
      </c>
    </row>
    <row r="103" spans="1:21" x14ac:dyDescent="0.3">
      <c r="A103" s="2">
        <v>41522</v>
      </c>
      <c r="B103" s="3" t="s">
        <v>3</v>
      </c>
      <c r="C103" s="4">
        <v>6</v>
      </c>
      <c r="D103" s="4">
        <v>20720</v>
      </c>
      <c r="G103">
        <f t="shared" si="2"/>
        <v>9.7000000000000003E-2</v>
      </c>
      <c r="T103" s="17"/>
      <c r="U103" s="17">
        <f t="shared" si="3"/>
        <v>2009.8400000000001</v>
      </c>
    </row>
    <row r="104" spans="1:21" x14ac:dyDescent="0.3">
      <c r="A104" s="2">
        <v>41522</v>
      </c>
      <c r="B104" s="3" t="s">
        <v>3</v>
      </c>
      <c r="C104" s="4">
        <v>7</v>
      </c>
      <c r="D104" s="4">
        <v>20960</v>
      </c>
      <c r="G104">
        <f t="shared" si="2"/>
        <v>9.7000000000000003E-2</v>
      </c>
      <c r="T104" s="17"/>
      <c r="U104" s="17">
        <f t="shared" si="3"/>
        <v>2033.1200000000001</v>
      </c>
    </row>
    <row r="105" spans="1:21" x14ac:dyDescent="0.3">
      <c r="A105" s="2">
        <v>41522</v>
      </c>
      <c r="B105" s="3" t="s">
        <v>3</v>
      </c>
      <c r="C105" s="4">
        <v>8</v>
      </c>
      <c r="D105" s="4">
        <v>20480</v>
      </c>
      <c r="G105">
        <f t="shared" si="2"/>
        <v>9.7000000000000003E-2</v>
      </c>
      <c r="T105" s="17"/>
      <c r="U105" s="17">
        <f t="shared" si="3"/>
        <v>1986.56</v>
      </c>
    </row>
    <row r="106" spans="1:21" x14ac:dyDescent="0.3">
      <c r="A106" s="2">
        <v>41522</v>
      </c>
      <c r="B106" s="3" t="s">
        <v>3</v>
      </c>
      <c r="C106" s="4">
        <v>9</v>
      </c>
      <c r="D106" s="4">
        <v>19460</v>
      </c>
      <c r="G106">
        <f t="shared" si="2"/>
        <v>9.7000000000000003E-2</v>
      </c>
      <c r="T106" s="17"/>
      <c r="U106" s="17">
        <f t="shared" si="3"/>
        <v>1887.6200000000001</v>
      </c>
    </row>
    <row r="107" spans="1:21" x14ac:dyDescent="0.3">
      <c r="A107" s="2">
        <v>41522</v>
      </c>
      <c r="B107" s="3" t="s">
        <v>3</v>
      </c>
      <c r="C107" s="4">
        <v>10</v>
      </c>
      <c r="D107" s="4">
        <v>20420</v>
      </c>
      <c r="G107">
        <f t="shared" si="2"/>
        <v>9.7000000000000003E-2</v>
      </c>
      <c r="T107" s="17"/>
      <c r="U107" s="17">
        <f t="shared" si="3"/>
        <v>1980.74</v>
      </c>
    </row>
    <row r="108" spans="1:21" x14ac:dyDescent="0.3">
      <c r="A108" s="2">
        <v>41522</v>
      </c>
      <c r="B108" s="3" t="s">
        <v>3</v>
      </c>
      <c r="C108" s="4">
        <v>11</v>
      </c>
      <c r="D108" s="4">
        <v>20460</v>
      </c>
      <c r="G108">
        <f t="shared" si="2"/>
        <v>9.7000000000000003E-2</v>
      </c>
      <c r="T108" s="17"/>
      <c r="U108" s="17">
        <f t="shared" si="3"/>
        <v>1984.6200000000001</v>
      </c>
    </row>
    <row r="109" spans="1:21" x14ac:dyDescent="0.3">
      <c r="A109" s="2">
        <v>41522</v>
      </c>
      <c r="B109" s="3" t="s">
        <v>3</v>
      </c>
      <c r="C109" s="4">
        <v>12</v>
      </c>
      <c r="D109" s="4">
        <v>20700</v>
      </c>
      <c r="G109">
        <f t="shared" si="2"/>
        <v>9.7000000000000003E-2</v>
      </c>
      <c r="T109" s="17"/>
      <c r="U109" s="17">
        <f t="shared" si="3"/>
        <v>2007.9</v>
      </c>
    </row>
    <row r="110" spans="1:21" x14ac:dyDescent="0.3">
      <c r="A110" s="2">
        <v>41522</v>
      </c>
      <c r="B110" s="3" t="s">
        <v>3</v>
      </c>
      <c r="C110" s="4">
        <v>13</v>
      </c>
      <c r="D110" s="4">
        <v>20560</v>
      </c>
      <c r="G110">
        <f t="shared" si="2"/>
        <v>9.7000000000000003E-2</v>
      </c>
      <c r="T110" s="17"/>
      <c r="U110" s="17">
        <f t="shared" si="3"/>
        <v>1994.3200000000002</v>
      </c>
    </row>
    <row r="111" spans="1:21" x14ac:dyDescent="0.3">
      <c r="A111" s="2">
        <v>41522</v>
      </c>
      <c r="B111" s="3" t="s">
        <v>3</v>
      </c>
      <c r="C111" s="4">
        <v>14</v>
      </c>
      <c r="D111" s="4">
        <v>20500</v>
      </c>
      <c r="G111">
        <f t="shared" si="2"/>
        <v>9.7000000000000003E-2</v>
      </c>
      <c r="T111" s="17"/>
      <c r="U111" s="17">
        <f t="shared" si="3"/>
        <v>1988.5</v>
      </c>
    </row>
    <row r="112" spans="1:21" x14ac:dyDescent="0.3">
      <c r="A112" s="2">
        <v>41522</v>
      </c>
      <c r="B112" s="3" t="s">
        <v>3</v>
      </c>
      <c r="C112" s="4">
        <v>15</v>
      </c>
      <c r="D112" s="4">
        <v>20660</v>
      </c>
      <c r="G112">
        <f t="shared" si="2"/>
        <v>9.7000000000000003E-2</v>
      </c>
      <c r="T112" s="17"/>
      <c r="U112" s="17">
        <f t="shared" si="3"/>
        <v>2004.02</v>
      </c>
    </row>
    <row r="113" spans="1:21" x14ac:dyDescent="0.3">
      <c r="A113" s="2">
        <v>41522</v>
      </c>
      <c r="B113" s="3" t="s">
        <v>3</v>
      </c>
      <c r="C113" s="4">
        <v>16</v>
      </c>
      <c r="D113" s="4">
        <v>20520</v>
      </c>
      <c r="G113">
        <f t="shared" si="2"/>
        <v>9.7000000000000003E-2</v>
      </c>
      <c r="T113" s="17"/>
      <c r="U113" s="17">
        <f t="shared" si="3"/>
        <v>1990.44</v>
      </c>
    </row>
    <row r="114" spans="1:21" x14ac:dyDescent="0.3">
      <c r="A114" s="2">
        <v>41522</v>
      </c>
      <c r="B114" s="3" t="s">
        <v>3</v>
      </c>
      <c r="C114" s="4">
        <v>17</v>
      </c>
      <c r="D114" s="4">
        <v>20760</v>
      </c>
      <c r="G114">
        <f t="shared" si="2"/>
        <v>9.7000000000000003E-2</v>
      </c>
      <c r="T114" s="17"/>
      <c r="U114" s="17">
        <f t="shared" si="3"/>
        <v>2013.72</v>
      </c>
    </row>
    <row r="115" spans="1:21" x14ac:dyDescent="0.3">
      <c r="A115" s="2">
        <v>41522</v>
      </c>
      <c r="B115" s="3" t="s">
        <v>3</v>
      </c>
      <c r="C115" s="4">
        <v>18</v>
      </c>
      <c r="D115" s="4">
        <v>20720</v>
      </c>
      <c r="G115">
        <f t="shared" si="2"/>
        <v>9.7000000000000003E-2</v>
      </c>
      <c r="T115" s="17"/>
      <c r="U115" s="17">
        <f t="shared" si="3"/>
        <v>2009.8400000000001</v>
      </c>
    </row>
    <row r="116" spans="1:21" x14ac:dyDescent="0.3">
      <c r="A116" s="2">
        <v>41522</v>
      </c>
      <c r="B116" s="3" t="s">
        <v>3</v>
      </c>
      <c r="C116" s="4">
        <v>19</v>
      </c>
      <c r="D116" s="4">
        <v>20700</v>
      </c>
      <c r="G116">
        <f t="shared" si="2"/>
        <v>9.7000000000000003E-2</v>
      </c>
      <c r="T116" s="17"/>
      <c r="U116" s="17">
        <f t="shared" si="3"/>
        <v>2007.9</v>
      </c>
    </row>
    <row r="117" spans="1:21" x14ac:dyDescent="0.3">
      <c r="A117" s="2">
        <v>41522</v>
      </c>
      <c r="B117" s="3" t="s">
        <v>3</v>
      </c>
      <c r="C117" s="4">
        <v>20</v>
      </c>
      <c r="D117" s="4">
        <v>20760</v>
      </c>
      <c r="G117">
        <f t="shared" si="2"/>
        <v>9.7000000000000003E-2</v>
      </c>
      <c r="T117" s="17"/>
      <c r="U117" s="17">
        <f t="shared" si="3"/>
        <v>2013.72</v>
      </c>
    </row>
    <row r="118" spans="1:21" x14ac:dyDescent="0.3">
      <c r="A118" s="2">
        <v>41522</v>
      </c>
      <c r="B118" s="3" t="s">
        <v>3</v>
      </c>
      <c r="C118" s="4">
        <v>21</v>
      </c>
      <c r="D118" s="4">
        <v>20580</v>
      </c>
      <c r="G118">
        <f t="shared" si="2"/>
        <v>9.7000000000000003E-2</v>
      </c>
      <c r="T118" s="17"/>
      <c r="U118" s="17">
        <f t="shared" si="3"/>
        <v>1996.26</v>
      </c>
    </row>
    <row r="119" spans="1:21" x14ac:dyDescent="0.3">
      <c r="A119" s="2">
        <v>41522</v>
      </c>
      <c r="B119" s="3" t="s">
        <v>3</v>
      </c>
      <c r="C119" s="4">
        <v>22</v>
      </c>
      <c r="D119" s="4">
        <v>20720</v>
      </c>
      <c r="G119">
        <f t="shared" si="2"/>
        <v>9.7000000000000003E-2</v>
      </c>
      <c r="T119" s="17"/>
      <c r="U119" s="17">
        <f t="shared" si="3"/>
        <v>2009.8400000000001</v>
      </c>
    </row>
    <row r="120" spans="1:21" x14ac:dyDescent="0.3">
      <c r="A120" s="2">
        <v>41522</v>
      </c>
      <c r="B120" s="3" t="s">
        <v>3</v>
      </c>
      <c r="C120" s="4">
        <v>23</v>
      </c>
      <c r="D120" s="4">
        <v>20600</v>
      </c>
      <c r="G120">
        <f t="shared" si="2"/>
        <v>9.7000000000000003E-2</v>
      </c>
      <c r="T120" s="17"/>
      <c r="U120" s="17">
        <f t="shared" si="3"/>
        <v>1998.2</v>
      </c>
    </row>
    <row r="121" spans="1:21" x14ac:dyDescent="0.3">
      <c r="A121" s="2">
        <v>41522</v>
      </c>
      <c r="B121" s="3" t="s">
        <v>3</v>
      </c>
      <c r="C121" s="4">
        <v>24</v>
      </c>
      <c r="D121" s="4">
        <v>20800</v>
      </c>
      <c r="G121">
        <f t="shared" si="2"/>
        <v>9.7000000000000003E-2</v>
      </c>
      <c r="T121" s="17"/>
      <c r="U121" s="17">
        <f t="shared" si="3"/>
        <v>2017.6000000000001</v>
      </c>
    </row>
    <row r="122" spans="1:21" x14ac:dyDescent="0.3">
      <c r="A122" s="2">
        <v>41523</v>
      </c>
      <c r="B122" s="3" t="s">
        <v>3</v>
      </c>
      <c r="C122" s="4">
        <v>1</v>
      </c>
      <c r="D122" s="4">
        <v>20940</v>
      </c>
      <c r="G122">
        <f t="shared" si="2"/>
        <v>9.7000000000000003E-2</v>
      </c>
      <c r="T122" s="17"/>
      <c r="U122" s="17">
        <f t="shared" si="3"/>
        <v>2031.18</v>
      </c>
    </row>
    <row r="123" spans="1:21" x14ac:dyDescent="0.3">
      <c r="A123" s="2">
        <v>41523</v>
      </c>
      <c r="B123" s="3" t="s">
        <v>3</v>
      </c>
      <c r="C123" s="4">
        <v>2</v>
      </c>
      <c r="D123" s="4">
        <v>20940</v>
      </c>
      <c r="G123">
        <f t="shared" si="2"/>
        <v>9.7000000000000003E-2</v>
      </c>
      <c r="T123" s="17"/>
      <c r="U123" s="17">
        <f t="shared" si="3"/>
        <v>2031.18</v>
      </c>
    </row>
    <row r="124" spans="1:21" x14ac:dyDescent="0.3">
      <c r="A124" s="2">
        <v>41523</v>
      </c>
      <c r="B124" s="3" t="s">
        <v>3</v>
      </c>
      <c r="C124" s="4">
        <v>3</v>
      </c>
      <c r="D124" s="4">
        <v>20840</v>
      </c>
      <c r="G124">
        <f t="shared" si="2"/>
        <v>9.7000000000000003E-2</v>
      </c>
      <c r="T124" s="17"/>
      <c r="U124" s="17">
        <f t="shared" si="3"/>
        <v>2021.48</v>
      </c>
    </row>
    <row r="125" spans="1:21" x14ac:dyDescent="0.3">
      <c r="A125" s="2">
        <v>41523</v>
      </c>
      <c r="B125" s="3" t="s">
        <v>3</v>
      </c>
      <c r="C125" s="4">
        <v>4</v>
      </c>
      <c r="D125" s="4">
        <v>20440</v>
      </c>
      <c r="G125">
        <f t="shared" si="2"/>
        <v>9.7000000000000003E-2</v>
      </c>
      <c r="T125" s="17"/>
      <c r="U125" s="17">
        <f t="shared" si="3"/>
        <v>1982.68</v>
      </c>
    </row>
    <row r="126" spans="1:21" x14ac:dyDescent="0.3">
      <c r="A126" s="2">
        <v>41523</v>
      </c>
      <c r="B126" s="3" t="s">
        <v>3</v>
      </c>
      <c r="C126" s="4">
        <v>5</v>
      </c>
      <c r="D126" s="4">
        <v>20460</v>
      </c>
      <c r="G126">
        <f t="shared" si="2"/>
        <v>9.7000000000000003E-2</v>
      </c>
      <c r="T126" s="17"/>
      <c r="U126" s="17">
        <f t="shared" si="3"/>
        <v>1984.6200000000001</v>
      </c>
    </row>
    <row r="127" spans="1:21" x14ac:dyDescent="0.3">
      <c r="A127" s="2">
        <v>41523</v>
      </c>
      <c r="B127" s="3" t="s">
        <v>3</v>
      </c>
      <c r="C127" s="4">
        <v>6</v>
      </c>
      <c r="D127" s="4">
        <v>20600</v>
      </c>
      <c r="G127">
        <f t="shared" si="2"/>
        <v>9.7000000000000003E-2</v>
      </c>
      <c r="T127" s="17"/>
      <c r="U127" s="17">
        <f t="shared" si="3"/>
        <v>1998.2</v>
      </c>
    </row>
    <row r="128" spans="1:21" x14ac:dyDescent="0.3">
      <c r="A128" s="2">
        <v>41523</v>
      </c>
      <c r="B128" s="3" t="s">
        <v>3</v>
      </c>
      <c r="C128" s="4">
        <v>7</v>
      </c>
      <c r="D128" s="4">
        <v>20860</v>
      </c>
      <c r="G128">
        <f t="shared" si="2"/>
        <v>9.7000000000000003E-2</v>
      </c>
      <c r="T128" s="17"/>
      <c r="U128" s="17">
        <f t="shared" si="3"/>
        <v>2023.42</v>
      </c>
    </row>
    <row r="129" spans="1:21" x14ac:dyDescent="0.3">
      <c r="A129" s="2">
        <v>41523</v>
      </c>
      <c r="B129" s="3" t="s">
        <v>3</v>
      </c>
      <c r="C129" s="4">
        <v>8</v>
      </c>
      <c r="D129" s="4">
        <v>20600</v>
      </c>
      <c r="G129">
        <f t="shared" si="2"/>
        <v>9.7000000000000003E-2</v>
      </c>
      <c r="T129" s="17"/>
      <c r="U129" s="17">
        <f t="shared" si="3"/>
        <v>1998.2</v>
      </c>
    </row>
    <row r="130" spans="1:21" x14ac:dyDescent="0.3">
      <c r="A130" s="2">
        <v>41523</v>
      </c>
      <c r="B130" s="3" t="s">
        <v>3</v>
      </c>
      <c r="C130" s="4">
        <v>9</v>
      </c>
      <c r="D130" s="4">
        <v>19620</v>
      </c>
      <c r="G130">
        <f t="shared" ref="G130:G193" si="4">$G$362</f>
        <v>9.7000000000000003E-2</v>
      </c>
      <c r="T130" s="17"/>
      <c r="U130" s="17">
        <f t="shared" si="3"/>
        <v>1903.14</v>
      </c>
    </row>
    <row r="131" spans="1:21" x14ac:dyDescent="0.3">
      <c r="A131" s="2">
        <v>41523</v>
      </c>
      <c r="B131" s="3" t="s">
        <v>3</v>
      </c>
      <c r="C131" s="4">
        <v>10</v>
      </c>
      <c r="D131" s="4">
        <v>20460</v>
      </c>
      <c r="G131">
        <f t="shared" si="4"/>
        <v>9.7000000000000003E-2</v>
      </c>
      <c r="T131" s="17"/>
      <c r="U131" s="17">
        <f t="shared" ref="U131:U194" si="5">D131*G131</f>
        <v>1984.6200000000001</v>
      </c>
    </row>
    <row r="132" spans="1:21" x14ac:dyDescent="0.3">
      <c r="A132" s="2">
        <v>41523</v>
      </c>
      <c r="B132" s="3" t="s">
        <v>3</v>
      </c>
      <c r="C132" s="4">
        <v>11</v>
      </c>
      <c r="D132" s="4">
        <v>20880</v>
      </c>
      <c r="G132">
        <f t="shared" si="4"/>
        <v>9.7000000000000003E-2</v>
      </c>
      <c r="T132" s="17"/>
      <c r="U132" s="17">
        <f t="shared" si="5"/>
        <v>2025.3600000000001</v>
      </c>
    </row>
    <row r="133" spans="1:21" x14ac:dyDescent="0.3">
      <c r="A133" s="2">
        <v>41523</v>
      </c>
      <c r="B133" s="3" t="s">
        <v>3</v>
      </c>
      <c r="C133" s="4">
        <v>12</v>
      </c>
      <c r="D133" s="4">
        <v>20800</v>
      </c>
      <c r="G133">
        <f t="shared" si="4"/>
        <v>9.7000000000000003E-2</v>
      </c>
      <c r="T133" s="17"/>
      <c r="U133" s="17">
        <f t="shared" si="5"/>
        <v>2017.6000000000001</v>
      </c>
    </row>
    <row r="134" spans="1:21" x14ac:dyDescent="0.3">
      <c r="A134" s="2">
        <v>41523</v>
      </c>
      <c r="B134" s="3" t="s">
        <v>3</v>
      </c>
      <c r="C134" s="4">
        <v>13</v>
      </c>
      <c r="D134" s="4">
        <v>20720</v>
      </c>
      <c r="G134">
        <f t="shared" si="4"/>
        <v>9.7000000000000003E-2</v>
      </c>
      <c r="T134" s="17"/>
      <c r="U134" s="17">
        <f t="shared" si="5"/>
        <v>2009.8400000000001</v>
      </c>
    </row>
    <row r="135" spans="1:21" x14ac:dyDescent="0.3">
      <c r="A135" s="2">
        <v>41523</v>
      </c>
      <c r="B135" s="3" t="s">
        <v>3</v>
      </c>
      <c r="C135" s="4">
        <v>14</v>
      </c>
      <c r="D135" s="4">
        <v>20760</v>
      </c>
      <c r="G135">
        <f t="shared" si="4"/>
        <v>9.7000000000000003E-2</v>
      </c>
      <c r="T135" s="17"/>
      <c r="U135" s="17">
        <f t="shared" si="5"/>
        <v>2013.72</v>
      </c>
    </row>
    <row r="136" spans="1:21" x14ac:dyDescent="0.3">
      <c r="A136" s="2">
        <v>41523</v>
      </c>
      <c r="B136" s="3" t="s">
        <v>3</v>
      </c>
      <c r="C136" s="4">
        <v>15</v>
      </c>
      <c r="D136" s="4">
        <v>20780</v>
      </c>
      <c r="G136">
        <f t="shared" si="4"/>
        <v>9.7000000000000003E-2</v>
      </c>
      <c r="T136" s="17"/>
      <c r="U136" s="17">
        <f t="shared" si="5"/>
        <v>2015.66</v>
      </c>
    </row>
    <row r="137" spans="1:21" x14ac:dyDescent="0.3">
      <c r="A137" s="2">
        <v>41523</v>
      </c>
      <c r="B137" s="3" t="s">
        <v>3</v>
      </c>
      <c r="C137" s="4">
        <v>16</v>
      </c>
      <c r="D137" s="4">
        <v>20780</v>
      </c>
      <c r="G137">
        <f t="shared" si="4"/>
        <v>9.7000000000000003E-2</v>
      </c>
      <c r="T137" s="17"/>
      <c r="U137" s="17">
        <f t="shared" si="5"/>
        <v>2015.66</v>
      </c>
    </row>
    <row r="138" spans="1:21" x14ac:dyDescent="0.3">
      <c r="A138" s="2">
        <v>41523</v>
      </c>
      <c r="B138" s="3" t="s">
        <v>3</v>
      </c>
      <c r="C138" s="4">
        <v>17</v>
      </c>
      <c r="D138" s="4">
        <v>20680</v>
      </c>
      <c r="G138">
        <f t="shared" si="4"/>
        <v>9.7000000000000003E-2</v>
      </c>
      <c r="T138" s="17"/>
      <c r="U138" s="17">
        <f t="shared" si="5"/>
        <v>2005.96</v>
      </c>
    </row>
    <row r="139" spans="1:21" x14ac:dyDescent="0.3">
      <c r="A139" s="2">
        <v>41523</v>
      </c>
      <c r="B139" s="3" t="s">
        <v>3</v>
      </c>
      <c r="C139" s="4">
        <v>18</v>
      </c>
      <c r="D139" s="4">
        <v>20780</v>
      </c>
      <c r="G139">
        <f t="shared" si="4"/>
        <v>9.7000000000000003E-2</v>
      </c>
      <c r="T139" s="17"/>
      <c r="U139" s="17">
        <f t="shared" si="5"/>
        <v>2015.66</v>
      </c>
    </row>
    <row r="140" spans="1:21" x14ac:dyDescent="0.3">
      <c r="A140" s="2">
        <v>41523</v>
      </c>
      <c r="B140" s="3" t="s">
        <v>3</v>
      </c>
      <c r="C140" s="4">
        <v>19</v>
      </c>
      <c r="D140" s="4">
        <v>20720</v>
      </c>
      <c r="G140">
        <f t="shared" si="4"/>
        <v>9.7000000000000003E-2</v>
      </c>
      <c r="T140" s="17"/>
      <c r="U140" s="17">
        <f t="shared" si="5"/>
        <v>2009.8400000000001</v>
      </c>
    </row>
    <row r="141" spans="1:21" x14ac:dyDescent="0.3">
      <c r="A141" s="2">
        <v>41523</v>
      </c>
      <c r="B141" s="3" t="s">
        <v>3</v>
      </c>
      <c r="C141" s="4">
        <v>20</v>
      </c>
      <c r="D141" s="4">
        <v>20680</v>
      </c>
      <c r="G141">
        <f t="shared" si="4"/>
        <v>9.7000000000000003E-2</v>
      </c>
      <c r="T141" s="17"/>
      <c r="U141" s="17">
        <f t="shared" si="5"/>
        <v>2005.96</v>
      </c>
    </row>
    <row r="142" spans="1:21" x14ac:dyDescent="0.3">
      <c r="A142" s="2">
        <v>41523</v>
      </c>
      <c r="B142" s="3" t="s">
        <v>3</v>
      </c>
      <c r="C142" s="4">
        <v>21</v>
      </c>
      <c r="D142" s="4">
        <v>20740</v>
      </c>
      <c r="G142">
        <f t="shared" si="4"/>
        <v>9.7000000000000003E-2</v>
      </c>
      <c r="T142" s="17"/>
      <c r="U142" s="17">
        <f t="shared" si="5"/>
        <v>2011.78</v>
      </c>
    </row>
    <row r="143" spans="1:21" x14ac:dyDescent="0.3">
      <c r="A143" s="2">
        <v>41523</v>
      </c>
      <c r="B143" s="3" t="s">
        <v>3</v>
      </c>
      <c r="C143" s="4">
        <v>22</v>
      </c>
      <c r="D143" s="4">
        <v>20760</v>
      </c>
      <c r="G143">
        <f t="shared" si="4"/>
        <v>9.7000000000000003E-2</v>
      </c>
      <c r="T143" s="17"/>
      <c r="U143" s="17">
        <f t="shared" si="5"/>
        <v>2013.72</v>
      </c>
    </row>
    <row r="144" spans="1:21" x14ac:dyDescent="0.3">
      <c r="A144" s="2">
        <v>41523</v>
      </c>
      <c r="B144" s="3" t="s">
        <v>3</v>
      </c>
      <c r="C144" s="4">
        <v>23</v>
      </c>
      <c r="D144" s="4">
        <v>20720</v>
      </c>
      <c r="G144">
        <f t="shared" si="4"/>
        <v>9.7000000000000003E-2</v>
      </c>
      <c r="T144" s="17"/>
      <c r="U144" s="17">
        <f t="shared" si="5"/>
        <v>2009.8400000000001</v>
      </c>
    </row>
    <row r="145" spans="1:21" x14ac:dyDescent="0.3">
      <c r="A145" s="2">
        <v>41523</v>
      </c>
      <c r="B145" s="3" t="s">
        <v>3</v>
      </c>
      <c r="C145" s="4">
        <v>24</v>
      </c>
      <c r="D145" s="4">
        <v>20780</v>
      </c>
      <c r="G145">
        <f t="shared" si="4"/>
        <v>9.7000000000000003E-2</v>
      </c>
      <c r="T145" s="17"/>
      <c r="U145" s="17">
        <f t="shared" si="5"/>
        <v>2015.66</v>
      </c>
    </row>
    <row r="146" spans="1:21" x14ac:dyDescent="0.3">
      <c r="A146" s="2">
        <v>41524</v>
      </c>
      <c r="B146" s="3" t="s">
        <v>3</v>
      </c>
      <c r="C146" s="4">
        <v>1</v>
      </c>
      <c r="D146" s="4">
        <v>20860</v>
      </c>
      <c r="G146">
        <f t="shared" si="4"/>
        <v>9.7000000000000003E-2</v>
      </c>
      <c r="T146" s="17"/>
      <c r="U146" s="17">
        <f t="shared" si="5"/>
        <v>2023.42</v>
      </c>
    </row>
    <row r="147" spans="1:21" x14ac:dyDescent="0.3">
      <c r="A147" s="2">
        <v>41524</v>
      </c>
      <c r="B147" s="3" t="s">
        <v>3</v>
      </c>
      <c r="C147" s="4">
        <v>2</v>
      </c>
      <c r="D147" s="4">
        <v>20820</v>
      </c>
      <c r="G147">
        <f t="shared" si="4"/>
        <v>9.7000000000000003E-2</v>
      </c>
      <c r="T147" s="17"/>
      <c r="U147" s="17">
        <f t="shared" si="5"/>
        <v>2019.54</v>
      </c>
    </row>
    <row r="148" spans="1:21" x14ac:dyDescent="0.3">
      <c r="A148" s="2">
        <v>41524</v>
      </c>
      <c r="B148" s="3" t="s">
        <v>3</v>
      </c>
      <c r="C148" s="4">
        <v>3</v>
      </c>
      <c r="D148" s="4">
        <v>20860</v>
      </c>
      <c r="G148">
        <f t="shared" si="4"/>
        <v>9.7000000000000003E-2</v>
      </c>
      <c r="T148" s="17"/>
      <c r="U148" s="17">
        <f t="shared" si="5"/>
        <v>2023.42</v>
      </c>
    </row>
    <row r="149" spans="1:21" x14ac:dyDescent="0.3">
      <c r="A149" s="2">
        <v>41524</v>
      </c>
      <c r="B149" s="3" t="s">
        <v>3</v>
      </c>
      <c r="C149" s="4">
        <v>4</v>
      </c>
      <c r="D149" s="4">
        <v>20840</v>
      </c>
      <c r="G149">
        <f t="shared" si="4"/>
        <v>9.7000000000000003E-2</v>
      </c>
      <c r="T149" s="17"/>
      <c r="U149" s="17">
        <f t="shared" si="5"/>
        <v>2021.48</v>
      </c>
    </row>
    <row r="150" spans="1:21" x14ac:dyDescent="0.3">
      <c r="A150" s="2">
        <v>41524</v>
      </c>
      <c r="B150" s="3" t="s">
        <v>3</v>
      </c>
      <c r="C150" s="4">
        <v>5</v>
      </c>
      <c r="D150" s="4">
        <v>20840</v>
      </c>
      <c r="G150">
        <f t="shared" si="4"/>
        <v>9.7000000000000003E-2</v>
      </c>
      <c r="T150" s="17"/>
      <c r="U150" s="17">
        <f t="shared" si="5"/>
        <v>2021.48</v>
      </c>
    </row>
    <row r="151" spans="1:21" x14ac:dyDescent="0.3">
      <c r="A151" s="2">
        <v>41524</v>
      </c>
      <c r="B151" s="3" t="s">
        <v>3</v>
      </c>
      <c r="C151" s="4">
        <v>6</v>
      </c>
      <c r="D151" s="4">
        <v>20760</v>
      </c>
      <c r="G151">
        <f t="shared" si="4"/>
        <v>9.7000000000000003E-2</v>
      </c>
      <c r="T151" s="17"/>
      <c r="U151" s="17">
        <f t="shared" si="5"/>
        <v>2013.72</v>
      </c>
    </row>
    <row r="152" spans="1:21" x14ac:dyDescent="0.3">
      <c r="A152" s="2">
        <v>41524</v>
      </c>
      <c r="B152" s="3" t="s">
        <v>3</v>
      </c>
      <c r="C152" s="4">
        <v>7</v>
      </c>
      <c r="D152" s="4">
        <v>20840</v>
      </c>
      <c r="G152">
        <f t="shared" si="4"/>
        <v>9.7000000000000003E-2</v>
      </c>
      <c r="T152" s="17"/>
      <c r="U152" s="17">
        <f t="shared" si="5"/>
        <v>2021.48</v>
      </c>
    </row>
    <row r="153" spans="1:21" x14ac:dyDescent="0.3">
      <c r="A153" s="2">
        <v>41524</v>
      </c>
      <c r="B153" s="3" t="s">
        <v>3</v>
      </c>
      <c r="C153" s="4">
        <v>8</v>
      </c>
      <c r="D153" s="4">
        <v>20780</v>
      </c>
      <c r="G153">
        <f t="shared" si="4"/>
        <v>9.7000000000000003E-2</v>
      </c>
      <c r="T153" s="17"/>
      <c r="U153" s="17">
        <f t="shared" si="5"/>
        <v>2015.66</v>
      </c>
    </row>
    <row r="154" spans="1:21" x14ac:dyDescent="0.3">
      <c r="A154" s="2">
        <v>41524</v>
      </c>
      <c r="B154" s="3" t="s">
        <v>3</v>
      </c>
      <c r="C154" s="4">
        <v>9</v>
      </c>
      <c r="D154" s="4">
        <v>20120</v>
      </c>
      <c r="G154">
        <f t="shared" si="4"/>
        <v>9.7000000000000003E-2</v>
      </c>
      <c r="T154" s="17"/>
      <c r="U154" s="17">
        <f t="shared" si="5"/>
        <v>1951.64</v>
      </c>
    </row>
    <row r="155" spans="1:21" x14ac:dyDescent="0.3">
      <c r="A155" s="2">
        <v>41524</v>
      </c>
      <c r="B155" s="3" t="s">
        <v>3</v>
      </c>
      <c r="C155" s="4">
        <v>10</v>
      </c>
      <c r="D155" s="4">
        <v>20740</v>
      </c>
      <c r="G155">
        <f t="shared" si="4"/>
        <v>9.7000000000000003E-2</v>
      </c>
      <c r="T155" s="17"/>
      <c r="U155" s="17">
        <f t="shared" si="5"/>
        <v>2011.78</v>
      </c>
    </row>
    <row r="156" spans="1:21" x14ac:dyDescent="0.3">
      <c r="A156" s="2">
        <v>41524</v>
      </c>
      <c r="B156" s="3" t="s">
        <v>3</v>
      </c>
      <c r="C156" s="4">
        <v>11</v>
      </c>
      <c r="D156" s="4">
        <v>20900</v>
      </c>
      <c r="G156">
        <f t="shared" si="4"/>
        <v>9.7000000000000003E-2</v>
      </c>
      <c r="T156" s="17"/>
      <c r="U156" s="17">
        <f t="shared" si="5"/>
        <v>2027.3</v>
      </c>
    </row>
    <row r="157" spans="1:21" x14ac:dyDescent="0.3">
      <c r="A157" s="2">
        <v>41524</v>
      </c>
      <c r="B157" s="3" t="s">
        <v>3</v>
      </c>
      <c r="C157" s="4">
        <v>12</v>
      </c>
      <c r="D157" s="4">
        <v>20740</v>
      </c>
      <c r="G157">
        <f t="shared" si="4"/>
        <v>9.7000000000000003E-2</v>
      </c>
      <c r="T157" s="17"/>
      <c r="U157" s="17">
        <f t="shared" si="5"/>
        <v>2011.78</v>
      </c>
    </row>
    <row r="158" spans="1:21" x14ac:dyDescent="0.3">
      <c r="A158" s="2">
        <v>41524</v>
      </c>
      <c r="B158" s="3" t="s">
        <v>3</v>
      </c>
      <c r="C158" s="4">
        <v>13</v>
      </c>
      <c r="D158" s="4">
        <v>20740</v>
      </c>
      <c r="G158">
        <f t="shared" si="4"/>
        <v>9.7000000000000003E-2</v>
      </c>
      <c r="T158" s="17"/>
      <c r="U158" s="17">
        <f t="shared" si="5"/>
        <v>2011.78</v>
      </c>
    </row>
    <row r="159" spans="1:21" x14ac:dyDescent="0.3">
      <c r="A159" s="2">
        <v>41524</v>
      </c>
      <c r="B159" s="3" t="s">
        <v>3</v>
      </c>
      <c r="C159" s="4">
        <v>14</v>
      </c>
      <c r="D159" s="4">
        <v>20780</v>
      </c>
      <c r="G159">
        <f t="shared" si="4"/>
        <v>9.7000000000000003E-2</v>
      </c>
      <c r="T159" s="17"/>
      <c r="U159" s="17">
        <f t="shared" si="5"/>
        <v>2015.66</v>
      </c>
    </row>
    <row r="160" spans="1:21" x14ac:dyDescent="0.3">
      <c r="A160" s="2">
        <v>41524</v>
      </c>
      <c r="B160" s="3" t="s">
        <v>3</v>
      </c>
      <c r="C160" s="4">
        <v>15</v>
      </c>
      <c r="D160" s="4">
        <v>20740</v>
      </c>
      <c r="G160">
        <f t="shared" si="4"/>
        <v>9.7000000000000003E-2</v>
      </c>
      <c r="T160" s="17"/>
      <c r="U160" s="17">
        <f t="shared" si="5"/>
        <v>2011.78</v>
      </c>
    </row>
    <row r="161" spans="1:21" x14ac:dyDescent="0.3">
      <c r="A161" s="2">
        <v>41524</v>
      </c>
      <c r="B161" s="3" t="s">
        <v>3</v>
      </c>
      <c r="C161" s="4">
        <v>16</v>
      </c>
      <c r="D161" s="4">
        <v>20660</v>
      </c>
      <c r="G161">
        <f t="shared" si="4"/>
        <v>9.7000000000000003E-2</v>
      </c>
      <c r="T161" s="17"/>
      <c r="U161" s="17">
        <f t="shared" si="5"/>
        <v>2004.02</v>
      </c>
    </row>
    <row r="162" spans="1:21" x14ac:dyDescent="0.3">
      <c r="A162" s="2">
        <v>41524</v>
      </c>
      <c r="B162" s="3" t="s">
        <v>3</v>
      </c>
      <c r="C162" s="4">
        <v>17</v>
      </c>
      <c r="D162" s="4">
        <v>20740</v>
      </c>
      <c r="G162">
        <f t="shared" si="4"/>
        <v>9.7000000000000003E-2</v>
      </c>
      <c r="T162" s="17"/>
      <c r="U162" s="17">
        <f t="shared" si="5"/>
        <v>2011.78</v>
      </c>
    </row>
    <row r="163" spans="1:21" x14ac:dyDescent="0.3">
      <c r="A163" s="2">
        <v>41524</v>
      </c>
      <c r="B163" s="3" t="s">
        <v>3</v>
      </c>
      <c r="C163" s="4">
        <v>18</v>
      </c>
      <c r="D163" s="4">
        <v>20700</v>
      </c>
      <c r="G163">
        <f t="shared" si="4"/>
        <v>9.7000000000000003E-2</v>
      </c>
      <c r="T163" s="17"/>
      <c r="U163" s="17">
        <f t="shared" si="5"/>
        <v>2007.9</v>
      </c>
    </row>
    <row r="164" spans="1:21" x14ac:dyDescent="0.3">
      <c r="A164" s="2">
        <v>41524</v>
      </c>
      <c r="B164" s="3" t="s">
        <v>3</v>
      </c>
      <c r="C164" s="4">
        <v>19</v>
      </c>
      <c r="D164" s="4">
        <v>20660</v>
      </c>
      <c r="G164">
        <f t="shared" si="4"/>
        <v>9.7000000000000003E-2</v>
      </c>
      <c r="T164" s="17"/>
      <c r="U164" s="17">
        <f t="shared" si="5"/>
        <v>2004.02</v>
      </c>
    </row>
    <row r="165" spans="1:21" x14ac:dyDescent="0.3">
      <c r="A165" s="2">
        <v>41524</v>
      </c>
      <c r="B165" s="3" t="s">
        <v>3</v>
      </c>
      <c r="C165" s="4">
        <v>20</v>
      </c>
      <c r="D165" s="4">
        <v>20720</v>
      </c>
      <c r="G165">
        <f t="shared" si="4"/>
        <v>9.7000000000000003E-2</v>
      </c>
      <c r="T165" s="17"/>
      <c r="U165" s="17">
        <f t="shared" si="5"/>
        <v>2009.8400000000001</v>
      </c>
    </row>
    <row r="166" spans="1:21" x14ac:dyDescent="0.3">
      <c r="A166" s="2">
        <v>41524</v>
      </c>
      <c r="B166" s="3" t="s">
        <v>3</v>
      </c>
      <c r="C166" s="4">
        <v>21</v>
      </c>
      <c r="D166" s="4">
        <v>20720</v>
      </c>
      <c r="G166">
        <f t="shared" si="4"/>
        <v>9.7000000000000003E-2</v>
      </c>
      <c r="T166" s="17"/>
      <c r="U166" s="17">
        <f t="shared" si="5"/>
        <v>2009.8400000000001</v>
      </c>
    </row>
    <row r="167" spans="1:21" x14ac:dyDescent="0.3">
      <c r="A167" s="2">
        <v>41524</v>
      </c>
      <c r="B167" s="3" t="s">
        <v>3</v>
      </c>
      <c r="C167" s="4">
        <v>22</v>
      </c>
      <c r="D167" s="4">
        <v>20620</v>
      </c>
      <c r="G167">
        <f t="shared" si="4"/>
        <v>9.7000000000000003E-2</v>
      </c>
      <c r="T167" s="17"/>
      <c r="U167" s="17">
        <f t="shared" si="5"/>
        <v>2000.14</v>
      </c>
    </row>
    <row r="168" spans="1:21" x14ac:dyDescent="0.3">
      <c r="A168" s="2">
        <v>41524</v>
      </c>
      <c r="B168" s="3" t="s">
        <v>3</v>
      </c>
      <c r="C168" s="4">
        <v>23</v>
      </c>
      <c r="D168" s="4">
        <v>20640</v>
      </c>
      <c r="G168">
        <f t="shared" si="4"/>
        <v>9.7000000000000003E-2</v>
      </c>
      <c r="T168" s="17"/>
      <c r="U168" s="17">
        <f t="shared" si="5"/>
        <v>2002.0800000000002</v>
      </c>
    </row>
    <row r="169" spans="1:21" x14ac:dyDescent="0.3">
      <c r="A169" s="2">
        <v>41524</v>
      </c>
      <c r="B169" s="3" t="s">
        <v>3</v>
      </c>
      <c r="C169" s="4">
        <v>24</v>
      </c>
      <c r="D169" s="4">
        <v>20720</v>
      </c>
      <c r="G169">
        <f t="shared" si="4"/>
        <v>9.7000000000000003E-2</v>
      </c>
      <c r="T169" s="17"/>
      <c r="U169" s="17">
        <f t="shared" si="5"/>
        <v>2009.8400000000001</v>
      </c>
    </row>
    <row r="170" spans="1:21" x14ac:dyDescent="0.3">
      <c r="A170" s="2">
        <v>41525</v>
      </c>
      <c r="B170" s="3" t="s">
        <v>3</v>
      </c>
      <c r="C170" s="4">
        <v>1</v>
      </c>
      <c r="D170" s="4">
        <v>20600</v>
      </c>
      <c r="G170">
        <f t="shared" si="4"/>
        <v>9.7000000000000003E-2</v>
      </c>
      <c r="T170" s="17"/>
      <c r="U170" s="17">
        <f t="shared" si="5"/>
        <v>1998.2</v>
      </c>
    </row>
    <row r="171" spans="1:21" x14ac:dyDescent="0.3">
      <c r="A171" s="2">
        <v>41525</v>
      </c>
      <c r="B171" s="3" t="s">
        <v>3</v>
      </c>
      <c r="C171" s="4">
        <v>2</v>
      </c>
      <c r="D171" s="4">
        <v>20780</v>
      </c>
      <c r="G171">
        <f t="shared" si="4"/>
        <v>9.7000000000000003E-2</v>
      </c>
      <c r="T171" s="17"/>
      <c r="U171" s="17">
        <f t="shared" si="5"/>
        <v>2015.66</v>
      </c>
    </row>
    <row r="172" spans="1:21" x14ac:dyDescent="0.3">
      <c r="A172" s="2">
        <v>41525</v>
      </c>
      <c r="B172" s="3" t="s">
        <v>3</v>
      </c>
      <c r="C172" s="4">
        <v>3</v>
      </c>
      <c r="D172" s="4">
        <v>20800</v>
      </c>
      <c r="G172">
        <f t="shared" si="4"/>
        <v>9.7000000000000003E-2</v>
      </c>
      <c r="T172" s="17"/>
      <c r="U172" s="17">
        <f t="shared" si="5"/>
        <v>2017.6000000000001</v>
      </c>
    </row>
    <row r="173" spans="1:21" x14ac:dyDescent="0.3">
      <c r="A173" s="2">
        <v>41525</v>
      </c>
      <c r="B173" s="3" t="s">
        <v>3</v>
      </c>
      <c r="C173" s="4">
        <v>4</v>
      </c>
      <c r="D173" s="4">
        <v>20660</v>
      </c>
      <c r="G173">
        <f t="shared" si="4"/>
        <v>9.7000000000000003E-2</v>
      </c>
      <c r="T173" s="17"/>
      <c r="U173" s="17">
        <f t="shared" si="5"/>
        <v>2004.02</v>
      </c>
    </row>
    <row r="174" spans="1:21" x14ac:dyDescent="0.3">
      <c r="A174" s="2">
        <v>41525</v>
      </c>
      <c r="B174" s="3" t="s">
        <v>3</v>
      </c>
      <c r="C174" s="4">
        <v>5</v>
      </c>
      <c r="D174" s="4">
        <v>20640</v>
      </c>
      <c r="G174">
        <f t="shared" si="4"/>
        <v>9.7000000000000003E-2</v>
      </c>
      <c r="T174" s="17"/>
      <c r="U174" s="17">
        <f t="shared" si="5"/>
        <v>2002.0800000000002</v>
      </c>
    </row>
    <row r="175" spans="1:21" x14ac:dyDescent="0.3">
      <c r="A175" s="2">
        <v>41525</v>
      </c>
      <c r="B175" s="3" t="s">
        <v>3</v>
      </c>
      <c r="C175" s="4">
        <v>6</v>
      </c>
      <c r="D175" s="4">
        <v>20780</v>
      </c>
      <c r="G175">
        <f t="shared" si="4"/>
        <v>9.7000000000000003E-2</v>
      </c>
      <c r="T175" s="17"/>
      <c r="U175" s="17">
        <f t="shared" si="5"/>
        <v>2015.66</v>
      </c>
    </row>
    <row r="176" spans="1:21" x14ac:dyDescent="0.3">
      <c r="A176" s="2">
        <v>41525</v>
      </c>
      <c r="B176" s="3" t="s">
        <v>3</v>
      </c>
      <c r="C176" s="4">
        <v>7</v>
      </c>
      <c r="D176" s="4">
        <v>20720</v>
      </c>
      <c r="G176">
        <f t="shared" si="4"/>
        <v>9.7000000000000003E-2</v>
      </c>
      <c r="T176" s="17"/>
      <c r="U176" s="17">
        <f t="shared" si="5"/>
        <v>2009.8400000000001</v>
      </c>
    </row>
    <row r="177" spans="1:21" x14ac:dyDescent="0.3">
      <c r="A177" s="2">
        <v>41525</v>
      </c>
      <c r="B177" s="3" t="s">
        <v>3</v>
      </c>
      <c r="C177" s="4">
        <v>8</v>
      </c>
      <c r="D177" s="4">
        <v>20660</v>
      </c>
      <c r="G177">
        <f t="shared" si="4"/>
        <v>9.7000000000000003E-2</v>
      </c>
      <c r="T177" s="17"/>
      <c r="U177" s="17">
        <f t="shared" si="5"/>
        <v>2004.02</v>
      </c>
    </row>
    <row r="178" spans="1:21" x14ac:dyDescent="0.3">
      <c r="A178" s="2">
        <v>41525</v>
      </c>
      <c r="B178" s="3" t="s">
        <v>3</v>
      </c>
      <c r="C178" s="4">
        <v>9</v>
      </c>
      <c r="D178" s="4">
        <v>19300</v>
      </c>
      <c r="G178">
        <f t="shared" si="4"/>
        <v>9.7000000000000003E-2</v>
      </c>
      <c r="T178" s="17"/>
      <c r="U178" s="17">
        <f t="shared" si="5"/>
        <v>1872.1000000000001</v>
      </c>
    </row>
    <row r="179" spans="1:21" x14ac:dyDescent="0.3">
      <c r="A179" s="2">
        <v>41525</v>
      </c>
      <c r="B179" s="3" t="s">
        <v>3</v>
      </c>
      <c r="C179" s="4">
        <v>10</v>
      </c>
      <c r="D179" s="4">
        <v>20820</v>
      </c>
      <c r="G179">
        <f t="shared" si="4"/>
        <v>9.7000000000000003E-2</v>
      </c>
      <c r="T179" s="17"/>
      <c r="U179" s="17">
        <f t="shared" si="5"/>
        <v>2019.54</v>
      </c>
    </row>
    <row r="180" spans="1:21" x14ac:dyDescent="0.3">
      <c r="A180" s="2">
        <v>41525</v>
      </c>
      <c r="B180" s="3" t="s">
        <v>3</v>
      </c>
      <c r="C180" s="4">
        <v>11</v>
      </c>
      <c r="D180" s="4">
        <v>20880</v>
      </c>
      <c r="G180">
        <f t="shared" si="4"/>
        <v>9.7000000000000003E-2</v>
      </c>
      <c r="T180" s="17"/>
      <c r="U180" s="17">
        <f t="shared" si="5"/>
        <v>2025.3600000000001</v>
      </c>
    </row>
    <row r="181" spans="1:21" x14ac:dyDescent="0.3">
      <c r="A181" s="2">
        <v>41525</v>
      </c>
      <c r="B181" s="3" t="s">
        <v>3</v>
      </c>
      <c r="C181" s="4">
        <v>12</v>
      </c>
      <c r="D181" s="4">
        <v>20740</v>
      </c>
      <c r="G181">
        <f t="shared" si="4"/>
        <v>9.7000000000000003E-2</v>
      </c>
      <c r="T181" s="17"/>
      <c r="U181" s="17">
        <f t="shared" si="5"/>
        <v>2011.78</v>
      </c>
    </row>
    <row r="182" spans="1:21" x14ac:dyDescent="0.3">
      <c r="A182" s="2">
        <v>41525</v>
      </c>
      <c r="B182" s="3" t="s">
        <v>3</v>
      </c>
      <c r="C182" s="4">
        <v>13</v>
      </c>
      <c r="D182" s="4">
        <v>20860</v>
      </c>
      <c r="G182">
        <f t="shared" si="4"/>
        <v>9.7000000000000003E-2</v>
      </c>
      <c r="T182" s="17"/>
      <c r="U182" s="17">
        <f t="shared" si="5"/>
        <v>2023.42</v>
      </c>
    </row>
    <row r="183" spans="1:21" x14ac:dyDescent="0.3">
      <c r="A183" s="2">
        <v>41525</v>
      </c>
      <c r="B183" s="3" t="s">
        <v>3</v>
      </c>
      <c r="C183" s="4">
        <v>14</v>
      </c>
      <c r="D183" s="4">
        <v>20900</v>
      </c>
      <c r="G183">
        <f t="shared" si="4"/>
        <v>9.7000000000000003E-2</v>
      </c>
      <c r="T183" s="17"/>
      <c r="U183" s="17">
        <f t="shared" si="5"/>
        <v>2027.3</v>
      </c>
    </row>
    <row r="184" spans="1:21" x14ac:dyDescent="0.3">
      <c r="A184" s="2">
        <v>41525</v>
      </c>
      <c r="B184" s="3" t="s">
        <v>3</v>
      </c>
      <c r="C184" s="4">
        <v>15</v>
      </c>
      <c r="D184" s="4">
        <v>20840</v>
      </c>
      <c r="G184">
        <f t="shared" si="4"/>
        <v>9.7000000000000003E-2</v>
      </c>
      <c r="T184" s="17"/>
      <c r="U184" s="17">
        <f t="shared" si="5"/>
        <v>2021.48</v>
      </c>
    </row>
    <row r="185" spans="1:21" x14ac:dyDescent="0.3">
      <c r="A185" s="2">
        <v>41525</v>
      </c>
      <c r="B185" s="3" t="s">
        <v>3</v>
      </c>
      <c r="C185" s="4">
        <v>16</v>
      </c>
      <c r="D185" s="4">
        <v>20800</v>
      </c>
      <c r="G185">
        <f t="shared" si="4"/>
        <v>9.7000000000000003E-2</v>
      </c>
      <c r="T185" s="17"/>
      <c r="U185" s="17">
        <f t="shared" si="5"/>
        <v>2017.6000000000001</v>
      </c>
    </row>
    <row r="186" spans="1:21" x14ac:dyDescent="0.3">
      <c r="A186" s="2">
        <v>41525</v>
      </c>
      <c r="B186" s="3" t="s">
        <v>3</v>
      </c>
      <c r="C186" s="4">
        <v>17</v>
      </c>
      <c r="D186" s="4">
        <v>20800</v>
      </c>
      <c r="G186">
        <f t="shared" si="4"/>
        <v>9.7000000000000003E-2</v>
      </c>
      <c r="T186" s="17"/>
      <c r="U186" s="17">
        <f t="shared" si="5"/>
        <v>2017.6000000000001</v>
      </c>
    </row>
    <row r="187" spans="1:21" x14ac:dyDescent="0.3">
      <c r="A187" s="2">
        <v>41525</v>
      </c>
      <c r="B187" s="3" t="s">
        <v>3</v>
      </c>
      <c r="C187" s="4">
        <v>18</v>
      </c>
      <c r="D187" s="4">
        <v>20680</v>
      </c>
      <c r="G187">
        <f t="shared" si="4"/>
        <v>9.7000000000000003E-2</v>
      </c>
      <c r="T187" s="17"/>
      <c r="U187" s="17">
        <f t="shared" si="5"/>
        <v>2005.96</v>
      </c>
    </row>
    <row r="188" spans="1:21" x14ac:dyDescent="0.3">
      <c r="A188" s="2">
        <v>41525</v>
      </c>
      <c r="B188" s="3" t="s">
        <v>3</v>
      </c>
      <c r="C188" s="4">
        <v>19</v>
      </c>
      <c r="D188" s="4">
        <v>20800</v>
      </c>
      <c r="G188">
        <f t="shared" si="4"/>
        <v>9.7000000000000003E-2</v>
      </c>
      <c r="T188" s="17"/>
      <c r="U188" s="17">
        <f t="shared" si="5"/>
        <v>2017.6000000000001</v>
      </c>
    </row>
    <row r="189" spans="1:21" x14ac:dyDescent="0.3">
      <c r="A189" s="2">
        <v>41525</v>
      </c>
      <c r="B189" s="3" t="s">
        <v>3</v>
      </c>
      <c r="C189" s="4">
        <v>20</v>
      </c>
      <c r="D189" s="4">
        <v>20780</v>
      </c>
      <c r="G189">
        <f t="shared" si="4"/>
        <v>9.7000000000000003E-2</v>
      </c>
      <c r="T189" s="17"/>
      <c r="U189" s="17">
        <f t="shared" si="5"/>
        <v>2015.66</v>
      </c>
    </row>
    <row r="190" spans="1:21" x14ac:dyDescent="0.3">
      <c r="A190" s="2">
        <v>41525</v>
      </c>
      <c r="B190" s="3" t="s">
        <v>3</v>
      </c>
      <c r="C190" s="4">
        <v>21</v>
      </c>
      <c r="D190" s="4">
        <v>20760</v>
      </c>
      <c r="G190">
        <f t="shared" si="4"/>
        <v>9.7000000000000003E-2</v>
      </c>
      <c r="T190" s="17"/>
      <c r="U190" s="17">
        <f t="shared" si="5"/>
        <v>2013.72</v>
      </c>
    </row>
    <row r="191" spans="1:21" x14ac:dyDescent="0.3">
      <c r="A191" s="2">
        <v>41525</v>
      </c>
      <c r="B191" s="3" t="s">
        <v>3</v>
      </c>
      <c r="C191" s="4">
        <v>22</v>
      </c>
      <c r="D191" s="4">
        <v>20780</v>
      </c>
      <c r="G191">
        <f t="shared" si="4"/>
        <v>9.7000000000000003E-2</v>
      </c>
      <c r="T191" s="17"/>
      <c r="U191" s="17">
        <f t="shared" si="5"/>
        <v>2015.66</v>
      </c>
    </row>
    <row r="192" spans="1:21" x14ac:dyDescent="0.3">
      <c r="A192" s="2">
        <v>41525</v>
      </c>
      <c r="B192" s="3" t="s">
        <v>3</v>
      </c>
      <c r="C192" s="4">
        <v>23</v>
      </c>
      <c r="D192" s="4">
        <v>20720</v>
      </c>
      <c r="G192">
        <f t="shared" si="4"/>
        <v>9.7000000000000003E-2</v>
      </c>
      <c r="T192" s="17"/>
      <c r="U192" s="17">
        <f t="shared" si="5"/>
        <v>2009.8400000000001</v>
      </c>
    </row>
    <row r="193" spans="1:21" x14ac:dyDescent="0.3">
      <c r="A193" s="2">
        <v>41525</v>
      </c>
      <c r="B193" s="3" t="s">
        <v>3</v>
      </c>
      <c r="C193" s="4">
        <v>24</v>
      </c>
      <c r="D193" s="4">
        <v>20760</v>
      </c>
      <c r="G193">
        <f t="shared" si="4"/>
        <v>9.7000000000000003E-2</v>
      </c>
      <c r="T193" s="17"/>
      <c r="U193" s="17">
        <f t="shared" si="5"/>
        <v>2013.72</v>
      </c>
    </row>
    <row r="194" spans="1:21" x14ac:dyDescent="0.3">
      <c r="A194" s="2">
        <v>41526</v>
      </c>
      <c r="B194" s="3" t="s">
        <v>3</v>
      </c>
      <c r="C194" s="4">
        <v>1</v>
      </c>
      <c r="D194" s="4">
        <v>20720</v>
      </c>
      <c r="G194">
        <f t="shared" ref="G194:G257" si="6">$G$362</f>
        <v>9.7000000000000003E-2</v>
      </c>
      <c r="T194" s="17"/>
      <c r="U194" s="17">
        <f t="shared" si="5"/>
        <v>2009.8400000000001</v>
      </c>
    </row>
    <row r="195" spans="1:21" x14ac:dyDescent="0.3">
      <c r="A195" s="2">
        <v>41526</v>
      </c>
      <c r="B195" s="3" t="s">
        <v>3</v>
      </c>
      <c r="C195" s="4">
        <v>2</v>
      </c>
      <c r="D195" s="4">
        <v>20860</v>
      </c>
      <c r="G195">
        <f t="shared" si="6"/>
        <v>9.7000000000000003E-2</v>
      </c>
      <c r="T195" s="17"/>
      <c r="U195" s="17">
        <f t="shared" ref="U195:U258" si="7">D195*G195</f>
        <v>2023.42</v>
      </c>
    </row>
    <row r="196" spans="1:21" x14ac:dyDescent="0.3">
      <c r="A196" s="2">
        <v>41526</v>
      </c>
      <c r="B196" s="3" t="s">
        <v>3</v>
      </c>
      <c r="C196" s="4">
        <v>3</v>
      </c>
      <c r="D196" s="4">
        <v>20840</v>
      </c>
      <c r="G196">
        <f t="shared" si="6"/>
        <v>9.7000000000000003E-2</v>
      </c>
      <c r="T196" s="17"/>
      <c r="U196" s="17">
        <f t="shared" si="7"/>
        <v>2021.48</v>
      </c>
    </row>
    <row r="197" spans="1:21" x14ac:dyDescent="0.3">
      <c r="A197" s="2">
        <v>41526</v>
      </c>
      <c r="B197" s="3" t="s">
        <v>3</v>
      </c>
      <c r="C197" s="4">
        <v>4</v>
      </c>
      <c r="D197" s="4">
        <v>20860</v>
      </c>
      <c r="G197">
        <f t="shared" si="6"/>
        <v>9.7000000000000003E-2</v>
      </c>
      <c r="T197" s="17"/>
      <c r="U197" s="17">
        <f t="shared" si="7"/>
        <v>2023.42</v>
      </c>
    </row>
    <row r="198" spans="1:21" x14ac:dyDescent="0.3">
      <c r="A198" s="2">
        <v>41526</v>
      </c>
      <c r="B198" s="3" t="s">
        <v>3</v>
      </c>
      <c r="C198" s="4">
        <v>5</v>
      </c>
      <c r="D198" s="4">
        <v>20860</v>
      </c>
      <c r="G198">
        <f t="shared" si="6"/>
        <v>9.7000000000000003E-2</v>
      </c>
      <c r="T198" s="17"/>
      <c r="U198" s="17">
        <f t="shared" si="7"/>
        <v>2023.42</v>
      </c>
    </row>
    <row r="199" spans="1:21" x14ac:dyDescent="0.3">
      <c r="A199" s="2">
        <v>41526</v>
      </c>
      <c r="B199" s="3" t="s">
        <v>3</v>
      </c>
      <c r="C199" s="4">
        <v>6</v>
      </c>
      <c r="D199" s="4">
        <v>20920</v>
      </c>
      <c r="G199">
        <f t="shared" si="6"/>
        <v>9.7000000000000003E-2</v>
      </c>
      <c r="T199" s="17"/>
      <c r="U199" s="17">
        <f t="shared" si="7"/>
        <v>2029.24</v>
      </c>
    </row>
    <row r="200" spans="1:21" x14ac:dyDescent="0.3">
      <c r="A200" s="2">
        <v>41526</v>
      </c>
      <c r="B200" s="3" t="s">
        <v>3</v>
      </c>
      <c r="C200" s="4">
        <v>7</v>
      </c>
      <c r="D200" s="4">
        <v>20640</v>
      </c>
      <c r="G200">
        <f t="shared" si="6"/>
        <v>9.7000000000000003E-2</v>
      </c>
      <c r="T200" s="17"/>
      <c r="U200" s="17">
        <f t="shared" si="7"/>
        <v>2002.0800000000002</v>
      </c>
    </row>
    <row r="201" spans="1:21" x14ac:dyDescent="0.3">
      <c r="A201" s="2">
        <v>41526</v>
      </c>
      <c r="B201" s="3" t="s">
        <v>3</v>
      </c>
      <c r="C201" s="4">
        <v>8</v>
      </c>
      <c r="D201" s="4">
        <v>20680</v>
      </c>
      <c r="G201">
        <f t="shared" si="6"/>
        <v>9.7000000000000003E-2</v>
      </c>
      <c r="T201" s="17"/>
      <c r="U201" s="17">
        <f t="shared" si="7"/>
        <v>2005.96</v>
      </c>
    </row>
    <row r="202" spans="1:21" x14ac:dyDescent="0.3">
      <c r="A202" s="2">
        <v>41526</v>
      </c>
      <c r="B202" s="3" t="s">
        <v>3</v>
      </c>
      <c r="C202" s="4">
        <v>9</v>
      </c>
      <c r="D202" s="4">
        <v>19980</v>
      </c>
      <c r="G202">
        <f t="shared" si="6"/>
        <v>9.7000000000000003E-2</v>
      </c>
      <c r="T202" s="17"/>
      <c r="U202" s="17">
        <f t="shared" si="7"/>
        <v>1938.06</v>
      </c>
    </row>
    <row r="203" spans="1:21" x14ac:dyDescent="0.3">
      <c r="A203" s="2">
        <v>41526</v>
      </c>
      <c r="B203" s="3" t="s">
        <v>3</v>
      </c>
      <c r="C203" s="4">
        <v>10</v>
      </c>
      <c r="D203" s="4">
        <v>20780</v>
      </c>
      <c r="G203">
        <f t="shared" si="6"/>
        <v>9.7000000000000003E-2</v>
      </c>
      <c r="T203" s="17"/>
      <c r="U203" s="17">
        <f t="shared" si="7"/>
        <v>2015.66</v>
      </c>
    </row>
    <row r="204" spans="1:21" x14ac:dyDescent="0.3">
      <c r="A204" s="2">
        <v>41526</v>
      </c>
      <c r="B204" s="3" t="s">
        <v>3</v>
      </c>
      <c r="C204" s="4">
        <v>11</v>
      </c>
      <c r="D204" s="4">
        <v>20820</v>
      </c>
      <c r="G204">
        <f t="shared" si="6"/>
        <v>9.7000000000000003E-2</v>
      </c>
      <c r="T204" s="17"/>
      <c r="U204" s="17">
        <f t="shared" si="7"/>
        <v>2019.54</v>
      </c>
    </row>
    <row r="205" spans="1:21" x14ac:dyDescent="0.3">
      <c r="A205" s="2">
        <v>41526</v>
      </c>
      <c r="B205" s="3" t="s">
        <v>3</v>
      </c>
      <c r="C205" s="4">
        <v>12</v>
      </c>
      <c r="D205" s="4">
        <v>20720</v>
      </c>
      <c r="G205">
        <f t="shared" si="6"/>
        <v>9.7000000000000003E-2</v>
      </c>
      <c r="T205" s="17"/>
      <c r="U205" s="17">
        <f t="shared" si="7"/>
        <v>2009.8400000000001</v>
      </c>
    </row>
    <row r="206" spans="1:21" x14ac:dyDescent="0.3">
      <c r="A206" s="2">
        <v>41526</v>
      </c>
      <c r="B206" s="3" t="s">
        <v>3</v>
      </c>
      <c r="C206" s="4">
        <v>13</v>
      </c>
      <c r="D206" s="4">
        <v>20800</v>
      </c>
      <c r="G206">
        <f t="shared" si="6"/>
        <v>9.7000000000000003E-2</v>
      </c>
      <c r="T206" s="17"/>
      <c r="U206" s="17">
        <f t="shared" si="7"/>
        <v>2017.6000000000001</v>
      </c>
    </row>
    <row r="207" spans="1:21" x14ac:dyDescent="0.3">
      <c r="A207" s="2">
        <v>41526</v>
      </c>
      <c r="B207" s="3" t="s">
        <v>3</v>
      </c>
      <c r="C207" s="4">
        <v>14</v>
      </c>
      <c r="D207" s="4">
        <v>20660</v>
      </c>
      <c r="G207">
        <f t="shared" si="6"/>
        <v>9.7000000000000003E-2</v>
      </c>
      <c r="T207" s="17"/>
      <c r="U207" s="17">
        <f t="shared" si="7"/>
        <v>2004.02</v>
      </c>
    </row>
    <row r="208" spans="1:21" x14ac:dyDescent="0.3">
      <c r="A208" s="2">
        <v>41526</v>
      </c>
      <c r="B208" s="3" t="s">
        <v>3</v>
      </c>
      <c r="C208" s="4">
        <v>15</v>
      </c>
      <c r="D208" s="4">
        <v>20700</v>
      </c>
      <c r="G208">
        <f t="shared" si="6"/>
        <v>9.7000000000000003E-2</v>
      </c>
      <c r="T208" s="17"/>
      <c r="U208" s="17">
        <f t="shared" si="7"/>
        <v>2007.9</v>
      </c>
    </row>
    <row r="209" spans="1:21" x14ac:dyDescent="0.3">
      <c r="A209" s="2">
        <v>41526</v>
      </c>
      <c r="B209" s="3" t="s">
        <v>3</v>
      </c>
      <c r="C209" s="4">
        <v>16</v>
      </c>
      <c r="D209" s="4">
        <v>20700</v>
      </c>
      <c r="G209">
        <f t="shared" si="6"/>
        <v>9.7000000000000003E-2</v>
      </c>
      <c r="T209" s="17"/>
      <c r="U209" s="17">
        <f t="shared" si="7"/>
        <v>2007.9</v>
      </c>
    </row>
    <row r="210" spans="1:21" x14ac:dyDescent="0.3">
      <c r="A210" s="2">
        <v>41526</v>
      </c>
      <c r="B210" s="3" t="s">
        <v>3</v>
      </c>
      <c r="C210" s="4">
        <v>17</v>
      </c>
      <c r="D210" s="4">
        <v>20740</v>
      </c>
      <c r="G210">
        <f t="shared" si="6"/>
        <v>9.7000000000000003E-2</v>
      </c>
      <c r="T210" s="17"/>
      <c r="U210" s="17">
        <f t="shared" si="7"/>
        <v>2011.78</v>
      </c>
    </row>
    <row r="211" spans="1:21" x14ac:dyDescent="0.3">
      <c r="A211" s="2">
        <v>41526</v>
      </c>
      <c r="B211" s="3" t="s">
        <v>3</v>
      </c>
      <c r="C211" s="4">
        <v>18</v>
      </c>
      <c r="D211" s="4">
        <v>20620</v>
      </c>
      <c r="G211">
        <f t="shared" si="6"/>
        <v>9.7000000000000003E-2</v>
      </c>
      <c r="T211" s="17"/>
      <c r="U211" s="17">
        <f t="shared" si="7"/>
        <v>2000.14</v>
      </c>
    </row>
    <row r="212" spans="1:21" x14ac:dyDescent="0.3">
      <c r="A212" s="2">
        <v>41526</v>
      </c>
      <c r="B212" s="3" t="s">
        <v>3</v>
      </c>
      <c r="C212" s="4">
        <v>19</v>
      </c>
      <c r="D212" s="4">
        <v>20740</v>
      </c>
      <c r="G212">
        <f t="shared" si="6"/>
        <v>9.7000000000000003E-2</v>
      </c>
      <c r="T212" s="17"/>
      <c r="U212" s="17">
        <f t="shared" si="7"/>
        <v>2011.78</v>
      </c>
    </row>
    <row r="213" spans="1:21" x14ac:dyDescent="0.3">
      <c r="A213" s="2">
        <v>41526</v>
      </c>
      <c r="B213" s="3" t="s">
        <v>3</v>
      </c>
      <c r="C213" s="4">
        <v>20</v>
      </c>
      <c r="D213" s="4">
        <v>20720</v>
      </c>
      <c r="G213">
        <f t="shared" si="6"/>
        <v>9.7000000000000003E-2</v>
      </c>
      <c r="T213" s="17"/>
      <c r="U213" s="17">
        <f t="shared" si="7"/>
        <v>2009.8400000000001</v>
      </c>
    </row>
    <row r="214" spans="1:21" x14ac:dyDescent="0.3">
      <c r="A214" s="2">
        <v>41526</v>
      </c>
      <c r="B214" s="3" t="s">
        <v>3</v>
      </c>
      <c r="C214" s="4">
        <v>21</v>
      </c>
      <c r="D214" s="4">
        <v>20720</v>
      </c>
      <c r="G214">
        <f t="shared" si="6"/>
        <v>9.7000000000000003E-2</v>
      </c>
      <c r="T214" s="17"/>
      <c r="U214" s="17">
        <f t="shared" si="7"/>
        <v>2009.8400000000001</v>
      </c>
    </row>
    <row r="215" spans="1:21" x14ac:dyDescent="0.3">
      <c r="A215" s="2">
        <v>41526</v>
      </c>
      <c r="B215" s="3" t="s">
        <v>3</v>
      </c>
      <c r="C215" s="4">
        <v>22</v>
      </c>
      <c r="D215" s="4">
        <v>20740</v>
      </c>
      <c r="G215">
        <f t="shared" si="6"/>
        <v>9.7000000000000003E-2</v>
      </c>
      <c r="T215" s="17"/>
      <c r="U215" s="17">
        <f t="shared" si="7"/>
        <v>2011.78</v>
      </c>
    </row>
    <row r="216" spans="1:21" x14ac:dyDescent="0.3">
      <c r="A216" s="2">
        <v>41526</v>
      </c>
      <c r="B216" s="3" t="s">
        <v>3</v>
      </c>
      <c r="C216" s="4">
        <v>23</v>
      </c>
      <c r="D216" s="4">
        <v>20700</v>
      </c>
      <c r="G216">
        <f t="shared" si="6"/>
        <v>9.7000000000000003E-2</v>
      </c>
      <c r="T216" s="17"/>
      <c r="U216" s="17">
        <f t="shared" si="7"/>
        <v>2007.9</v>
      </c>
    </row>
    <row r="217" spans="1:21" x14ac:dyDescent="0.3">
      <c r="A217" s="2">
        <v>41526</v>
      </c>
      <c r="B217" s="3" t="s">
        <v>3</v>
      </c>
      <c r="C217" s="4">
        <v>24</v>
      </c>
      <c r="D217" s="4">
        <v>20760</v>
      </c>
      <c r="G217">
        <f t="shared" si="6"/>
        <v>9.7000000000000003E-2</v>
      </c>
      <c r="T217" s="17"/>
      <c r="U217" s="17">
        <f t="shared" si="7"/>
        <v>2013.72</v>
      </c>
    </row>
    <row r="218" spans="1:21" x14ac:dyDescent="0.3">
      <c r="A218" s="2">
        <v>41527</v>
      </c>
      <c r="B218" s="3" t="s">
        <v>3</v>
      </c>
      <c r="C218" s="4">
        <v>1</v>
      </c>
      <c r="D218" s="4">
        <v>20760</v>
      </c>
      <c r="G218">
        <f t="shared" si="6"/>
        <v>9.7000000000000003E-2</v>
      </c>
      <c r="T218" s="17"/>
      <c r="U218" s="17">
        <f t="shared" si="7"/>
        <v>2013.72</v>
      </c>
    </row>
    <row r="219" spans="1:21" x14ac:dyDescent="0.3">
      <c r="A219" s="2">
        <v>41527</v>
      </c>
      <c r="B219" s="3" t="s">
        <v>3</v>
      </c>
      <c r="C219" s="4">
        <v>2</v>
      </c>
      <c r="D219" s="4">
        <v>20820</v>
      </c>
      <c r="G219">
        <f t="shared" si="6"/>
        <v>9.7000000000000003E-2</v>
      </c>
      <c r="T219" s="17"/>
      <c r="U219" s="17">
        <f t="shared" si="7"/>
        <v>2019.54</v>
      </c>
    </row>
    <row r="220" spans="1:21" x14ac:dyDescent="0.3">
      <c r="A220" s="2">
        <v>41527</v>
      </c>
      <c r="B220" s="3" t="s">
        <v>3</v>
      </c>
      <c r="C220" s="4">
        <v>3</v>
      </c>
      <c r="D220" s="4">
        <v>20820</v>
      </c>
      <c r="G220">
        <f t="shared" si="6"/>
        <v>9.7000000000000003E-2</v>
      </c>
      <c r="T220" s="17"/>
      <c r="U220" s="17">
        <f t="shared" si="7"/>
        <v>2019.54</v>
      </c>
    </row>
    <row r="221" spans="1:21" x14ac:dyDescent="0.3">
      <c r="A221" s="2">
        <v>41527</v>
      </c>
      <c r="B221" s="3" t="s">
        <v>3</v>
      </c>
      <c r="C221" s="4">
        <v>4</v>
      </c>
      <c r="D221" s="4">
        <v>20820</v>
      </c>
      <c r="G221">
        <f t="shared" si="6"/>
        <v>9.7000000000000003E-2</v>
      </c>
      <c r="T221" s="17"/>
      <c r="U221" s="17">
        <f t="shared" si="7"/>
        <v>2019.54</v>
      </c>
    </row>
    <row r="222" spans="1:21" x14ac:dyDescent="0.3">
      <c r="A222" s="2">
        <v>41527</v>
      </c>
      <c r="B222" s="3" t="s">
        <v>3</v>
      </c>
      <c r="C222" s="4">
        <v>5</v>
      </c>
      <c r="D222" s="4">
        <v>20800</v>
      </c>
      <c r="G222">
        <f t="shared" si="6"/>
        <v>9.7000000000000003E-2</v>
      </c>
      <c r="T222" s="17"/>
      <c r="U222" s="17">
        <f t="shared" si="7"/>
        <v>2017.6000000000001</v>
      </c>
    </row>
    <row r="223" spans="1:21" x14ac:dyDescent="0.3">
      <c r="A223" s="2">
        <v>41527</v>
      </c>
      <c r="B223" s="3" t="s">
        <v>3</v>
      </c>
      <c r="C223" s="4">
        <v>6</v>
      </c>
      <c r="D223" s="4">
        <v>20840</v>
      </c>
      <c r="G223">
        <f t="shared" si="6"/>
        <v>9.7000000000000003E-2</v>
      </c>
      <c r="T223" s="17"/>
      <c r="U223" s="17">
        <f t="shared" si="7"/>
        <v>2021.48</v>
      </c>
    </row>
    <row r="224" spans="1:21" x14ac:dyDescent="0.3">
      <c r="A224" s="2">
        <v>41527</v>
      </c>
      <c r="B224" s="3" t="s">
        <v>3</v>
      </c>
      <c r="C224" s="4">
        <v>7</v>
      </c>
      <c r="D224" s="4">
        <v>20780</v>
      </c>
      <c r="G224">
        <f t="shared" si="6"/>
        <v>9.7000000000000003E-2</v>
      </c>
      <c r="T224" s="17"/>
      <c r="U224" s="17">
        <f t="shared" si="7"/>
        <v>2015.66</v>
      </c>
    </row>
    <row r="225" spans="1:21" x14ac:dyDescent="0.3">
      <c r="A225" s="2">
        <v>41527</v>
      </c>
      <c r="B225" s="3" t="s">
        <v>3</v>
      </c>
      <c r="C225" s="4">
        <v>8</v>
      </c>
      <c r="D225" s="4">
        <v>20740</v>
      </c>
      <c r="G225">
        <f t="shared" si="6"/>
        <v>9.7000000000000003E-2</v>
      </c>
      <c r="T225" s="17"/>
      <c r="U225" s="17">
        <f t="shared" si="7"/>
        <v>2011.78</v>
      </c>
    </row>
    <row r="226" spans="1:21" x14ac:dyDescent="0.3">
      <c r="A226" s="2">
        <v>41527</v>
      </c>
      <c r="B226" s="3" t="s">
        <v>3</v>
      </c>
      <c r="C226" s="4">
        <v>9</v>
      </c>
      <c r="D226" s="4">
        <v>20440</v>
      </c>
      <c r="G226">
        <f t="shared" si="6"/>
        <v>9.7000000000000003E-2</v>
      </c>
      <c r="T226" s="17"/>
      <c r="U226" s="17">
        <f t="shared" si="7"/>
        <v>1982.68</v>
      </c>
    </row>
    <row r="227" spans="1:21" x14ac:dyDescent="0.3">
      <c r="A227" s="2">
        <v>41527</v>
      </c>
      <c r="B227" s="3" t="s">
        <v>3</v>
      </c>
      <c r="C227" s="4">
        <v>10</v>
      </c>
      <c r="D227" s="4">
        <v>20760</v>
      </c>
      <c r="G227">
        <f t="shared" si="6"/>
        <v>9.7000000000000003E-2</v>
      </c>
      <c r="T227" s="17"/>
      <c r="U227" s="17">
        <f t="shared" si="7"/>
        <v>2013.72</v>
      </c>
    </row>
    <row r="228" spans="1:21" x14ac:dyDescent="0.3">
      <c r="A228" s="2">
        <v>41527</v>
      </c>
      <c r="B228" s="3" t="s">
        <v>3</v>
      </c>
      <c r="C228" s="4">
        <v>11</v>
      </c>
      <c r="D228" s="4">
        <v>20720</v>
      </c>
      <c r="G228">
        <f t="shared" si="6"/>
        <v>9.7000000000000003E-2</v>
      </c>
      <c r="T228" s="17"/>
      <c r="U228" s="17">
        <f t="shared" si="7"/>
        <v>2009.8400000000001</v>
      </c>
    </row>
    <row r="229" spans="1:21" x14ac:dyDescent="0.3">
      <c r="A229" s="2">
        <v>41527</v>
      </c>
      <c r="B229" s="3" t="s">
        <v>3</v>
      </c>
      <c r="C229" s="4">
        <v>12</v>
      </c>
      <c r="D229" s="4">
        <v>20680</v>
      </c>
      <c r="G229">
        <f t="shared" si="6"/>
        <v>9.7000000000000003E-2</v>
      </c>
      <c r="T229" s="17"/>
      <c r="U229" s="17">
        <f t="shared" si="7"/>
        <v>2005.96</v>
      </c>
    </row>
    <row r="230" spans="1:21" x14ac:dyDescent="0.3">
      <c r="A230" s="2">
        <v>41527</v>
      </c>
      <c r="B230" s="3" t="s">
        <v>3</v>
      </c>
      <c r="C230" s="4">
        <v>13</v>
      </c>
      <c r="D230" s="4">
        <v>20660</v>
      </c>
      <c r="G230">
        <f t="shared" si="6"/>
        <v>9.7000000000000003E-2</v>
      </c>
      <c r="T230" s="17"/>
      <c r="U230" s="17">
        <f t="shared" si="7"/>
        <v>2004.02</v>
      </c>
    </row>
    <row r="231" spans="1:21" x14ac:dyDescent="0.3">
      <c r="A231" s="2">
        <v>41527</v>
      </c>
      <c r="B231" s="3" t="s">
        <v>3</v>
      </c>
      <c r="C231" s="4">
        <v>14</v>
      </c>
      <c r="D231" s="4">
        <v>20640</v>
      </c>
      <c r="G231">
        <f t="shared" si="6"/>
        <v>9.7000000000000003E-2</v>
      </c>
      <c r="T231" s="17"/>
      <c r="U231" s="17">
        <f t="shared" si="7"/>
        <v>2002.0800000000002</v>
      </c>
    </row>
    <row r="232" spans="1:21" x14ac:dyDescent="0.3">
      <c r="A232" s="2">
        <v>41527</v>
      </c>
      <c r="B232" s="3" t="s">
        <v>3</v>
      </c>
      <c r="C232" s="4">
        <v>15</v>
      </c>
      <c r="D232" s="4">
        <v>20500</v>
      </c>
      <c r="G232">
        <f t="shared" si="6"/>
        <v>9.7000000000000003E-2</v>
      </c>
      <c r="T232" s="17"/>
      <c r="U232" s="17">
        <f t="shared" si="7"/>
        <v>1988.5</v>
      </c>
    </row>
    <row r="233" spans="1:21" x14ac:dyDescent="0.3">
      <c r="A233" s="2">
        <v>41527</v>
      </c>
      <c r="B233" s="3" t="s">
        <v>3</v>
      </c>
      <c r="C233" s="4">
        <v>16</v>
      </c>
      <c r="D233" s="4">
        <v>20640</v>
      </c>
      <c r="G233">
        <f t="shared" si="6"/>
        <v>9.7000000000000003E-2</v>
      </c>
      <c r="T233" s="17"/>
      <c r="U233" s="17">
        <f t="shared" si="7"/>
        <v>2002.0800000000002</v>
      </c>
    </row>
    <row r="234" spans="1:21" x14ac:dyDescent="0.3">
      <c r="A234" s="2">
        <v>41527</v>
      </c>
      <c r="B234" s="3" t="s">
        <v>3</v>
      </c>
      <c r="C234" s="4">
        <v>17</v>
      </c>
      <c r="D234" s="4">
        <v>20540</v>
      </c>
      <c r="G234">
        <f t="shared" si="6"/>
        <v>9.7000000000000003E-2</v>
      </c>
      <c r="T234" s="17"/>
      <c r="U234" s="17">
        <f t="shared" si="7"/>
        <v>1992.38</v>
      </c>
    </row>
    <row r="235" spans="1:21" x14ac:dyDescent="0.3">
      <c r="A235" s="2">
        <v>41527</v>
      </c>
      <c r="B235" s="3" t="s">
        <v>3</v>
      </c>
      <c r="C235" s="4">
        <v>18</v>
      </c>
      <c r="D235" s="4">
        <v>20500</v>
      </c>
      <c r="G235">
        <f t="shared" si="6"/>
        <v>9.7000000000000003E-2</v>
      </c>
      <c r="T235" s="17"/>
      <c r="U235" s="17">
        <f t="shared" si="7"/>
        <v>1988.5</v>
      </c>
    </row>
    <row r="236" spans="1:21" x14ac:dyDescent="0.3">
      <c r="A236" s="2">
        <v>41527</v>
      </c>
      <c r="B236" s="3" t="s">
        <v>3</v>
      </c>
      <c r="C236" s="4">
        <v>19</v>
      </c>
      <c r="D236" s="4">
        <v>20540</v>
      </c>
      <c r="G236">
        <f t="shared" si="6"/>
        <v>9.7000000000000003E-2</v>
      </c>
      <c r="T236" s="17"/>
      <c r="U236" s="17">
        <f t="shared" si="7"/>
        <v>1992.38</v>
      </c>
    </row>
    <row r="237" spans="1:21" x14ac:dyDescent="0.3">
      <c r="A237" s="2">
        <v>41527</v>
      </c>
      <c r="B237" s="3" t="s">
        <v>3</v>
      </c>
      <c r="C237" s="4">
        <v>20</v>
      </c>
      <c r="D237" s="4">
        <v>20460</v>
      </c>
      <c r="G237">
        <f t="shared" si="6"/>
        <v>9.7000000000000003E-2</v>
      </c>
      <c r="T237" s="17"/>
      <c r="U237" s="17">
        <f t="shared" si="7"/>
        <v>1984.6200000000001</v>
      </c>
    </row>
    <row r="238" spans="1:21" x14ac:dyDescent="0.3">
      <c r="A238" s="2">
        <v>41527</v>
      </c>
      <c r="B238" s="3" t="s">
        <v>3</v>
      </c>
      <c r="C238" s="4">
        <v>21</v>
      </c>
      <c r="D238" s="4">
        <v>20580</v>
      </c>
      <c r="G238">
        <f t="shared" si="6"/>
        <v>9.7000000000000003E-2</v>
      </c>
      <c r="T238" s="17"/>
      <c r="U238" s="17">
        <f t="shared" si="7"/>
        <v>1996.26</v>
      </c>
    </row>
    <row r="239" spans="1:21" x14ac:dyDescent="0.3">
      <c r="A239" s="2">
        <v>41527</v>
      </c>
      <c r="B239" s="3" t="s">
        <v>3</v>
      </c>
      <c r="C239" s="4">
        <v>22</v>
      </c>
      <c r="D239" s="4">
        <v>20440</v>
      </c>
      <c r="G239">
        <f t="shared" si="6"/>
        <v>9.7000000000000003E-2</v>
      </c>
      <c r="T239" s="17"/>
      <c r="U239" s="17">
        <f t="shared" si="7"/>
        <v>1982.68</v>
      </c>
    </row>
    <row r="240" spans="1:21" x14ac:dyDescent="0.3">
      <c r="A240" s="2">
        <v>41527</v>
      </c>
      <c r="B240" s="3" t="s">
        <v>3</v>
      </c>
      <c r="C240" s="4">
        <v>23</v>
      </c>
      <c r="D240" s="4">
        <v>20480</v>
      </c>
      <c r="G240">
        <f t="shared" si="6"/>
        <v>9.7000000000000003E-2</v>
      </c>
      <c r="T240" s="17"/>
      <c r="U240" s="17">
        <f t="shared" si="7"/>
        <v>1986.56</v>
      </c>
    </row>
    <row r="241" spans="1:21" x14ac:dyDescent="0.3">
      <c r="A241" s="2">
        <v>41527</v>
      </c>
      <c r="B241" s="3" t="s">
        <v>3</v>
      </c>
      <c r="C241" s="4">
        <v>24</v>
      </c>
      <c r="D241" s="4">
        <v>20520</v>
      </c>
      <c r="G241">
        <f t="shared" si="6"/>
        <v>9.7000000000000003E-2</v>
      </c>
      <c r="T241" s="17"/>
      <c r="U241" s="17">
        <f t="shared" si="7"/>
        <v>1990.44</v>
      </c>
    </row>
    <row r="242" spans="1:21" x14ac:dyDescent="0.3">
      <c r="A242" s="2">
        <v>41528</v>
      </c>
      <c r="B242" s="3" t="s">
        <v>3</v>
      </c>
      <c r="C242" s="4">
        <v>1</v>
      </c>
      <c r="D242" s="4">
        <v>20380</v>
      </c>
      <c r="G242">
        <f t="shared" si="6"/>
        <v>9.7000000000000003E-2</v>
      </c>
      <c r="T242" s="17"/>
      <c r="U242" s="17">
        <f t="shared" si="7"/>
        <v>1976.8600000000001</v>
      </c>
    </row>
    <row r="243" spans="1:21" x14ac:dyDescent="0.3">
      <c r="A243" s="2">
        <v>41528</v>
      </c>
      <c r="B243" s="3" t="s">
        <v>3</v>
      </c>
      <c r="C243" s="4">
        <v>2</v>
      </c>
      <c r="D243" s="4">
        <v>20560</v>
      </c>
      <c r="G243">
        <f t="shared" si="6"/>
        <v>9.7000000000000003E-2</v>
      </c>
      <c r="T243" s="17"/>
      <c r="U243" s="17">
        <f t="shared" si="7"/>
        <v>1994.3200000000002</v>
      </c>
    </row>
    <row r="244" spans="1:21" x14ac:dyDescent="0.3">
      <c r="A244" s="2">
        <v>41528</v>
      </c>
      <c r="B244" s="3" t="s">
        <v>3</v>
      </c>
      <c r="C244" s="4">
        <v>3</v>
      </c>
      <c r="D244" s="4">
        <v>20540</v>
      </c>
      <c r="G244">
        <f t="shared" si="6"/>
        <v>9.7000000000000003E-2</v>
      </c>
      <c r="T244" s="17"/>
      <c r="U244" s="17">
        <f t="shared" si="7"/>
        <v>1992.38</v>
      </c>
    </row>
    <row r="245" spans="1:21" x14ac:dyDescent="0.3">
      <c r="A245" s="2">
        <v>41528</v>
      </c>
      <c r="B245" s="3" t="s">
        <v>3</v>
      </c>
      <c r="C245" s="4">
        <v>4</v>
      </c>
      <c r="D245" s="4">
        <v>20560</v>
      </c>
      <c r="G245">
        <f t="shared" si="6"/>
        <v>9.7000000000000003E-2</v>
      </c>
      <c r="T245" s="17"/>
      <c r="U245" s="17">
        <f t="shared" si="7"/>
        <v>1994.3200000000002</v>
      </c>
    </row>
    <row r="246" spans="1:21" x14ac:dyDescent="0.3">
      <c r="A246" s="2">
        <v>41528</v>
      </c>
      <c r="B246" s="3" t="s">
        <v>3</v>
      </c>
      <c r="C246" s="4">
        <v>5</v>
      </c>
      <c r="D246" s="4">
        <v>20500</v>
      </c>
      <c r="G246">
        <f t="shared" si="6"/>
        <v>9.7000000000000003E-2</v>
      </c>
      <c r="T246" s="17"/>
      <c r="U246" s="17">
        <f t="shared" si="7"/>
        <v>1988.5</v>
      </c>
    </row>
    <row r="247" spans="1:21" x14ac:dyDescent="0.3">
      <c r="A247" s="2">
        <v>41528</v>
      </c>
      <c r="B247" s="3" t="s">
        <v>3</v>
      </c>
      <c r="C247" s="4">
        <v>6</v>
      </c>
      <c r="D247" s="4">
        <v>20620</v>
      </c>
      <c r="G247">
        <f t="shared" si="6"/>
        <v>9.7000000000000003E-2</v>
      </c>
      <c r="T247" s="17"/>
      <c r="U247" s="17">
        <f t="shared" si="7"/>
        <v>2000.14</v>
      </c>
    </row>
    <row r="248" spans="1:21" x14ac:dyDescent="0.3">
      <c r="A248" s="2">
        <v>41528</v>
      </c>
      <c r="B248" s="3" t="s">
        <v>3</v>
      </c>
      <c r="C248" s="4">
        <v>7</v>
      </c>
      <c r="D248" s="4">
        <v>20480</v>
      </c>
      <c r="G248">
        <f t="shared" si="6"/>
        <v>9.7000000000000003E-2</v>
      </c>
      <c r="T248" s="17"/>
      <c r="U248" s="17">
        <f t="shared" si="7"/>
        <v>1986.56</v>
      </c>
    </row>
    <row r="249" spans="1:21" x14ac:dyDescent="0.3">
      <c r="A249" s="2">
        <v>41528</v>
      </c>
      <c r="B249" s="3" t="s">
        <v>3</v>
      </c>
      <c r="C249" s="4">
        <v>8</v>
      </c>
      <c r="D249" s="4">
        <v>20420</v>
      </c>
      <c r="G249">
        <f t="shared" si="6"/>
        <v>9.7000000000000003E-2</v>
      </c>
      <c r="T249" s="17"/>
      <c r="U249" s="17">
        <f t="shared" si="7"/>
        <v>1980.74</v>
      </c>
    </row>
    <row r="250" spans="1:21" x14ac:dyDescent="0.3">
      <c r="A250" s="2">
        <v>41528</v>
      </c>
      <c r="B250" s="3" t="s">
        <v>3</v>
      </c>
      <c r="C250" s="4">
        <v>9</v>
      </c>
      <c r="D250" s="4">
        <v>20180</v>
      </c>
      <c r="G250">
        <f t="shared" si="6"/>
        <v>9.7000000000000003E-2</v>
      </c>
      <c r="T250" s="17"/>
      <c r="U250" s="17">
        <f t="shared" si="7"/>
        <v>1957.46</v>
      </c>
    </row>
    <row r="251" spans="1:21" x14ac:dyDescent="0.3">
      <c r="A251" s="2">
        <v>41528</v>
      </c>
      <c r="B251" s="3" t="s">
        <v>3</v>
      </c>
      <c r="C251" s="4">
        <v>10</v>
      </c>
      <c r="D251" s="4">
        <v>20400</v>
      </c>
      <c r="G251">
        <f t="shared" si="6"/>
        <v>9.7000000000000003E-2</v>
      </c>
      <c r="T251" s="17"/>
      <c r="U251" s="17">
        <f t="shared" si="7"/>
        <v>1978.8</v>
      </c>
    </row>
    <row r="252" spans="1:21" x14ac:dyDescent="0.3">
      <c r="A252" s="2">
        <v>41528</v>
      </c>
      <c r="B252" s="3" t="s">
        <v>3</v>
      </c>
      <c r="C252" s="4">
        <v>11</v>
      </c>
      <c r="D252" s="4">
        <v>20380</v>
      </c>
      <c r="G252">
        <f t="shared" si="6"/>
        <v>9.7000000000000003E-2</v>
      </c>
      <c r="T252" s="17"/>
      <c r="U252" s="17">
        <f t="shared" si="7"/>
        <v>1976.8600000000001</v>
      </c>
    </row>
    <row r="253" spans="1:21" x14ac:dyDescent="0.3">
      <c r="A253" s="2">
        <v>41528</v>
      </c>
      <c r="B253" s="3" t="s">
        <v>3</v>
      </c>
      <c r="C253" s="4">
        <v>12</v>
      </c>
      <c r="D253" s="4">
        <v>20340</v>
      </c>
      <c r="G253">
        <f t="shared" si="6"/>
        <v>9.7000000000000003E-2</v>
      </c>
      <c r="T253" s="17"/>
      <c r="U253" s="17">
        <f t="shared" si="7"/>
        <v>1972.98</v>
      </c>
    </row>
    <row r="254" spans="1:21" x14ac:dyDescent="0.3">
      <c r="A254" s="2">
        <v>41528</v>
      </c>
      <c r="B254" s="3" t="s">
        <v>3</v>
      </c>
      <c r="C254" s="4">
        <v>13</v>
      </c>
      <c r="D254" s="4">
        <v>20400</v>
      </c>
      <c r="G254">
        <f t="shared" si="6"/>
        <v>9.7000000000000003E-2</v>
      </c>
      <c r="T254" s="17"/>
      <c r="U254" s="17">
        <f t="shared" si="7"/>
        <v>1978.8</v>
      </c>
    </row>
    <row r="255" spans="1:21" x14ac:dyDescent="0.3">
      <c r="A255" s="2">
        <v>41528</v>
      </c>
      <c r="B255" s="3" t="s">
        <v>3</v>
      </c>
      <c r="C255" s="4">
        <v>14</v>
      </c>
      <c r="D255" s="4">
        <v>20300</v>
      </c>
      <c r="G255">
        <f t="shared" si="6"/>
        <v>9.7000000000000003E-2</v>
      </c>
      <c r="T255" s="17"/>
      <c r="U255" s="17">
        <f t="shared" si="7"/>
        <v>1969.1000000000001</v>
      </c>
    </row>
    <row r="256" spans="1:21" x14ac:dyDescent="0.3">
      <c r="A256" s="2">
        <v>41528</v>
      </c>
      <c r="B256" s="3" t="s">
        <v>3</v>
      </c>
      <c r="C256" s="4">
        <v>15</v>
      </c>
      <c r="D256" s="4">
        <v>20260</v>
      </c>
      <c r="G256">
        <f t="shared" si="6"/>
        <v>9.7000000000000003E-2</v>
      </c>
      <c r="T256" s="17"/>
      <c r="U256" s="17">
        <f t="shared" si="7"/>
        <v>1965.22</v>
      </c>
    </row>
    <row r="257" spans="1:21" x14ac:dyDescent="0.3">
      <c r="A257" s="2">
        <v>41528</v>
      </c>
      <c r="B257" s="3" t="s">
        <v>3</v>
      </c>
      <c r="C257" s="4">
        <v>16</v>
      </c>
      <c r="D257" s="4">
        <v>20400</v>
      </c>
      <c r="G257">
        <f t="shared" si="6"/>
        <v>9.7000000000000003E-2</v>
      </c>
      <c r="T257" s="17"/>
      <c r="U257" s="17">
        <f t="shared" si="7"/>
        <v>1978.8</v>
      </c>
    </row>
    <row r="258" spans="1:21" x14ac:dyDescent="0.3">
      <c r="A258" s="2">
        <v>41528</v>
      </c>
      <c r="B258" s="3" t="s">
        <v>3</v>
      </c>
      <c r="C258" s="4">
        <v>17</v>
      </c>
      <c r="D258" s="4">
        <v>20280</v>
      </c>
      <c r="G258">
        <f t="shared" ref="G258:G321" si="8">$G$362</f>
        <v>9.7000000000000003E-2</v>
      </c>
      <c r="T258" s="17"/>
      <c r="U258" s="17">
        <f t="shared" si="7"/>
        <v>1967.16</v>
      </c>
    </row>
    <row r="259" spans="1:21" x14ac:dyDescent="0.3">
      <c r="A259" s="2">
        <v>41528</v>
      </c>
      <c r="B259" s="3" t="s">
        <v>3</v>
      </c>
      <c r="C259" s="4">
        <v>18</v>
      </c>
      <c r="D259" s="4">
        <v>20420</v>
      </c>
      <c r="G259">
        <f t="shared" si="8"/>
        <v>9.7000000000000003E-2</v>
      </c>
      <c r="T259" s="17"/>
      <c r="U259" s="17">
        <f t="shared" ref="U259:U322" si="9">D259*G259</f>
        <v>1980.74</v>
      </c>
    </row>
    <row r="260" spans="1:21" x14ac:dyDescent="0.3">
      <c r="A260" s="2">
        <v>41528</v>
      </c>
      <c r="B260" s="3" t="s">
        <v>3</v>
      </c>
      <c r="C260" s="4">
        <v>19</v>
      </c>
      <c r="D260" s="4">
        <v>20400</v>
      </c>
      <c r="G260">
        <f t="shared" si="8"/>
        <v>9.7000000000000003E-2</v>
      </c>
      <c r="T260" s="17"/>
      <c r="U260" s="17">
        <f t="shared" si="9"/>
        <v>1978.8</v>
      </c>
    </row>
    <row r="261" spans="1:21" x14ac:dyDescent="0.3">
      <c r="A261" s="2">
        <v>41528</v>
      </c>
      <c r="B261" s="3" t="s">
        <v>3</v>
      </c>
      <c r="C261" s="4">
        <v>20</v>
      </c>
      <c r="D261" s="4">
        <v>20260</v>
      </c>
      <c r="G261">
        <f t="shared" si="8"/>
        <v>9.7000000000000003E-2</v>
      </c>
      <c r="T261" s="17"/>
      <c r="U261" s="17">
        <f t="shared" si="9"/>
        <v>1965.22</v>
      </c>
    </row>
    <row r="262" spans="1:21" x14ac:dyDescent="0.3">
      <c r="A262" s="2">
        <v>41528</v>
      </c>
      <c r="B262" s="3" t="s">
        <v>3</v>
      </c>
      <c r="C262" s="4">
        <v>21</v>
      </c>
      <c r="D262" s="4">
        <v>20480</v>
      </c>
      <c r="G262">
        <f t="shared" si="8"/>
        <v>9.7000000000000003E-2</v>
      </c>
      <c r="T262" s="17"/>
      <c r="U262" s="17">
        <f t="shared" si="9"/>
        <v>1986.56</v>
      </c>
    </row>
    <row r="263" spans="1:21" x14ac:dyDescent="0.3">
      <c r="A263" s="2">
        <v>41528</v>
      </c>
      <c r="B263" s="3" t="s">
        <v>3</v>
      </c>
      <c r="C263" s="4">
        <v>22</v>
      </c>
      <c r="D263" s="4">
        <v>20260</v>
      </c>
      <c r="G263">
        <f t="shared" si="8"/>
        <v>9.7000000000000003E-2</v>
      </c>
      <c r="T263" s="17"/>
      <c r="U263" s="17">
        <f t="shared" si="9"/>
        <v>1965.22</v>
      </c>
    </row>
    <row r="264" spans="1:21" x14ac:dyDescent="0.3">
      <c r="A264" s="2">
        <v>41528</v>
      </c>
      <c r="B264" s="3" t="s">
        <v>3</v>
      </c>
      <c r="C264" s="4">
        <v>23</v>
      </c>
      <c r="D264" s="4">
        <v>20280</v>
      </c>
      <c r="G264">
        <f t="shared" si="8"/>
        <v>9.7000000000000003E-2</v>
      </c>
      <c r="T264" s="17"/>
      <c r="U264" s="17">
        <f t="shared" si="9"/>
        <v>1967.16</v>
      </c>
    </row>
    <row r="265" spans="1:21" x14ac:dyDescent="0.3">
      <c r="A265" s="2">
        <v>41528</v>
      </c>
      <c r="B265" s="3" t="s">
        <v>3</v>
      </c>
      <c r="C265" s="4">
        <v>24</v>
      </c>
      <c r="D265" s="4">
        <v>20240</v>
      </c>
      <c r="G265">
        <f t="shared" si="8"/>
        <v>9.7000000000000003E-2</v>
      </c>
      <c r="T265" s="17"/>
      <c r="U265" s="17">
        <f t="shared" si="9"/>
        <v>1963.28</v>
      </c>
    </row>
    <row r="266" spans="1:21" x14ac:dyDescent="0.3">
      <c r="A266" s="2">
        <v>41529</v>
      </c>
      <c r="B266" s="3" t="s">
        <v>3</v>
      </c>
      <c r="C266" s="4">
        <v>1</v>
      </c>
      <c r="D266" s="4">
        <v>20520</v>
      </c>
      <c r="G266">
        <f t="shared" si="8"/>
        <v>9.7000000000000003E-2</v>
      </c>
      <c r="T266" s="17"/>
      <c r="U266" s="17">
        <f t="shared" si="9"/>
        <v>1990.44</v>
      </c>
    </row>
    <row r="267" spans="1:21" x14ac:dyDescent="0.3">
      <c r="A267" s="2">
        <v>41529</v>
      </c>
      <c r="B267" s="3" t="s">
        <v>3</v>
      </c>
      <c r="C267" s="4">
        <v>2</v>
      </c>
      <c r="D267" s="4">
        <v>20420</v>
      </c>
      <c r="G267">
        <f t="shared" si="8"/>
        <v>9.7000000000000003E-2</v>
      </c>
      <c r="T267" s="17"/>
      <c r="U267" s="17">
        <f t="shared" si="9"/>
        <v>1980.74</v>
      </c>
    </row>
    <row r="268" spans="1:21" x14ac:dyDescent="0.3">
      <c r="A268" s="2">
        <v>41529</v>
      </c>
      <c r="B268" s="3" t="s">
        <v>3</v>
      </c>
      <c r="C268" s="4">
        <v>3</v>
      </c>
      <c r="D268" s="4">
        <v>20360</v>
      </c>
      <c r="G268">
        <f t="shared" si="8"/>
        <v>9.7000000000000003E-2</v>
      </c>
      <c r="T268" s="17"/>
      <c r="U268" s="17">
        <f t="shared" si="9"/>
        <v>1974.92</v>
      </c>
    </row>
    <row r="269" spans="1:21" x14ac:dyDescent="0.3">
      <c r="A269" s="2">
        <v>41529</v>
      </c>
      <c r="B269" s="3" t="s">
        <v>3</v>
      </c>
      <c r="C269" s="4">
        <v>4</v>
      </c>
      <c r="D269" s="4">
        <v>20500</v>
      </c>
      <c r="G269">
        <f t="shared" si="8"/>
        <v>9.7000000000000003E-2</v>
      </c>
      <c r="T269" s="17"/>
      <c r="U269" s="17">
        <f t="shared" si="9"/>
        <v>1988.5</v>
      </c>
    </row>
    <row r="270" spans="1:21" x14ac:dyDescent="0.3">
      <c r="A270" s="2">
        <v>41529</v>
      </c>
      <c r="B270" s="3" t="s">
        <v>3</v>
      </c>
      <c r="C270" s="4">
        <v>5</v>
      </c>
      <c r="D270" s="4">
        <v>20580</v>
      </c>
      <c r="G270">
        <f t="shared" si="8"/>
        <v>9.7000000000000003E-2</v>
      </c>
      <c r="T270" s="17"/>
      <c r="U270" s="17">
        <f t="shared" si="9"/>
        <v>1996.26</v>
      </c>
    </row>
    <row r="271" spans="1:21" x14ac:dyDescent="0.3">
      <c r="A271" s="2">
        <v>41529</v>
      </c>
      <c r="B271" s="3" t="s">
        <v>3</v>
      </c>
      <c r="C271" s="4">
        <v>6</v>
      </c>
      <c r="D271" s="4">
        <v>20460</v>
      </c>
      <c r="G271">
        <f t="shared" si="8"/>
        <v>9.7000000000000003E-2</v>
      </c>
      <c r="T271" s="17"/>
      <c r="U271" s="17">
        <f t="shared" si="9"/>
        <v>1984.6200000000001</v>
      </c>
    </row>
    <row r="272" spans="1:21" x14ac:dyDescent="0.3">
      <c r="A272" s="2">
        <v>41529</v>
      </c>
      <c r="B272" s="3" t="s">
        <v>3</v>
      </c>
      <c r="C272" s="4">
        <v>7</v>
      </c>
      <c r="D272" s="4">
        <v>20540</v>
      </c>
      <c r="G272">
        <f t="shared" si="8"/>
        <v>9.7000000000000003E-2</v>
      </c>
      <c r="T272" s="17"/>
      <c r="U272" s="17">
        <f t="shared" si="9"/>
        <v>1992.38</v>
      </c>
    </row>
    <row r="273" spans="1:21" x14ac:dyDescent="0.3">
      <c r="A273" s="2">
        <v>41529</v>
      </c>
      <c r="B273" s="3" t="s">
        <v>3</v>
      </c>
      <c r="C273" s="4">
        <v>8</v>
      </c>
      <c r="D273" s="4">
        <v>20440</v>
      </c>
      <c r="G273">
        <f t="shared" si="8"/>
        <v>9.7000000000000003E-2</v>
      </c>
      <c r="T273" s="17"/>
      <c r="U273" s="17">
        <f t="shared" si="9"/>
        <v>1982.68</v>
      </c>
    </row>
    <row r="274" spans="1:21" x14ac:dyDescent="0.3">
      <c r="A274" s="2">
        <v>41529</v>
      </c>
      <c r="B274" s="3" t="s">
        <v>3</v>
      </c>
      <c r="C274" s="4">
        <v>9</v>
      </c>
      <c r="D274" s="4">
        <v>20240</v>
      </c>
      <c r="G274">
        <f t="shared" si="8"/>
        <v>9.7000000000000003E-2</v>
      </c>
      <c r="T274" s="17"/>
      <c r="U274" s="17">
        <f t="shared" si="9"/>
        <v>1963.28</v>
      </c>
    </row>
    <row r="275" spans="1:21" x14ac:dyDescent="0.3">
      <c r="A275" s="2">
        <v>41529</v>
      </c>
      <c r="B275" s="3" t="s">
        <v>3</v>
      </c>
      <c r="C275" s="4">
        <v>10</v>
      </c>
      <c r="D275" s="4">
        <v>20440</v>
      </c>
      <c r="G275">
        <f t="shared" si="8"/>
        <v>9.7000000000000003E-2</v>
      </c>
      <c r="T275" s="17"/>
      <c r="U275" s="17">
        <f t="shared" si="9"/>
        <v>1982.68</v>
      </c>
    </row>
    <row r="276" spans="1:21" x14ac:dyDescent="0.3">
      <c r="A276" s="2">
        <v>41529</v>
      </c>
      <c r="B276" s="3" t="s">
        <v>3</v>
      </c>
      <c r="C276" s="4">
        <v>11</v>
      </c>
      <c r="D276" s="4">
        <v>20400</v>
      </c>
      <c r="G276">
        <f t="shared" si="8"/>
        <v>9.7000000000000003E-2</v>
      </c>
      <c r="T276" s="17"/>
      <c r="U276" s="17">
        <f t="shared" si="9"/>
        <v>1978.8</v>
      </c>
    </row>
    <row r="277" spans="1:21" x14ac:dyDescent="0.3">
      <c r="A277" s="2">
        <v>41529</v>
      </c>
      <c r="B277" s="3" t="s">
        <v>3</v>
      </c>
      <c r="C277" s="4">
        <v>12</v>
      </c>
      <c r="D277" s="4">
        <v>20480</v>
      </c>
      <c r="G277">
        <f t="shared" si="8"/>
        <v>9.7000000000000003E-2</v>
      </c>
      <c r="T277" s="17"/>
      <c r="U277" s="17">
        <f t="shared" si="9"/>
        <v>1986.56</v>
      </c>
    </row>
    <row r="278" spans="1:21" x14ac:dyDescent="0.3">
      <c r="A278" s="2">
        <v>41529</v>
      </c>
      <c r="B278" s="3" t="s">
        <v>3</v>
      </c>
      <c r="C278" s="4">
        <v>13</v>
      </c>
      <c r="D278" s="4">
        <v>20460</v>
      </c>
      <c r="G278">
        <f t="shared" si="8"/>
        <v>9.7000000000000003E-2</v>
      </c>
      <c r="T278" s="17"/>
      <c r="U278" s="17">
        <f t="shared" si="9"/>
        <v>1984.6200000000001</v>
      </c>
    </row>
    <row r="279" spans="1:21" x14ac:dyDescent="0.3">
      <c r="A279" s="2">
        <v>41529</v>
      </c>
      <c r="B279" s="3" t="s">
        <v>3</v>
      </c>
      <c r="C279" s="4">
        <v>14</v>
      </c>
      <c r="D279" s="4">
        <v>20400</v>
      </c>
      <c r="G279">
        <f t="shared" si="8"/>
        <v>9.7000000000000003E-2</v>
      </c>
      <c r="T279" s="17"/>
      <c r="U279" s="17">
        <f t="shared" si="9"/>
        <v>1978.8</v>
      </c>
    </row>
    <row r="280" spans="1:21" x14ac:dyDescent="0.3">
      <c r="A280" s="2">
        <v>41529</v>
      </c>
      <c r="B280" s="3" t="s">
        <v>3</v>
      </c>
      <c r="C280" s="4">
        <v>15</v>
      </c>
      <c r="D280" s="4">
        <v>20340</v>
      </c>
      <c r="G280">
        <f t="shared" si="8"/>
        <v>9.7000000000000003E-2</v>
      </c>
      <c r="T280" s="17"/>
      <c r="U280" s="17">
        <f t="shared" si="9"/>
        <v>1972.98</v>
      </c>
    </row>
    <row r="281" spans="1:21" x14ac:dyDescent="0.3">
      <c r="A281" s="2">
        <v>41529</v>
      </c>
      <c r="B281" s="3" t="s">
        <v>3</v>
      </c>
      <c r="C281" s="4">
        <v>16</v>
      </c>
      <c r="D281" s="4">
        <v>20360</v>
      </c>
      <c r="G281">
        <f t="shared" si="8"/>
        <v>9.7000000000000003E-2</v>
      </c>
      <c r="T281" s="17"/>
      <c r="U281" s="17">
        <f t="shared" si="9"/>
        <v>1974.92</v>
      </c>
    </row>
    <row r="282" spans="1:21" x14ac:dyDescent="0.3">
      <c r="A282" s="2">
        <v>41529</v>
      </c>
      <c r="B282" s="3" t="s">
        <v>3</v>
      </c>
      <c r="C282" s="4">
        <v>17</v>
      </c>
      <c r="D282" s="4">
        <v>20320</v>
      </c>
      <c r="G282">
        <f t="shared" si="8"/>
        <v>9.7000000000000003E-2</v>
      </c>
      <c r="T282" s="17"/>
      <c r="U282" s="17">
        <f t="shared" si="9"/>
        <v>1971.04</v>
      </c>
    </row>
    <row r="283" spans="1:21" x14ac:dyDescent="0.3">
      <c r="A283" s="2">
        <v>41529</v>
      </c>
      <c r="B283" s="3" t="s">
        <v>3</v>
      </c>
      <c r="C283" s="4">
        <v>18</v>
      </c>
      <c r="D283" s="4">
        <v>20520</v>
      </c>
      <c r="G283">
        <f t="shared" si="8"/>
        <v>9.7000000000000003E-2</v>
      </c>
      <c r="T283" s="17"/>
      <c r="U283" s="17">
        <f t="shared" si="9"/>
        <v>1990.44</v>
      </c>
    </row>
    <row r="284" spans="1:21" x14ac:dyDescent="0.3">
      <c r="A284" s="2">
        <v>41529</v>
      </c>
      <c r="B284" s="3" t="s">
        <v>3</v>
      </c>
      <c r="C284" s="4">
        <v>19</v>
      </c>
      <c r="D284" s="4">
        <v>20500</v>
      </c>
      <c r="G284">
        <f t="shared" si="8"/>
        <v>9.7000000000000003E-2</v>
      </c>
      <c r="T284" s="17"/>
      <c r="U284" s="17">
        <f t="shared" si="9"/>
        <v>1988.5</v>
      </c>
    </row>
    <row r="285" spans="1:21" x14ac:dyDescent="0.3">
      <c r="A285" s="2">
        <v>41529</v>
      </c>
      <c r="B285" s="3" t="s">
        <v>3</v>
      </c>
      <c r="C285" s="4">
        <v>20</v>
      </c>
      <c r="D285" s="4">
        <v>20540</v>
      </c>
      <c r="G285">
        <f t="shared" si="8"/>
        <v>9.7000000000000003E-2</v>
      </c>
      <c r="T285" s="17"/>
      <c r="U285" s="17">
        <f t="shared" si="9"/>
        <v>1992.38</v>
      </c>
    </row>
    <row r="286" spans="1:21" x14ac:dyDescent="0.3">
      <c r="A286" s="2">
        <v>41529</v>
      </c>
      <c r="B286" s="3" t="s">
        <v>3</v>
      </c>
      <c r="C286" s="4">
        <v>21</v>
      </c>
      <c r="D286" s="4">
        <v>20580</v>
      </c>
      <c r="G286">
        <f t="shared" si="8"/>
        <v>9.7000000000000003E-2</v>
      </c>
      <c r="T286" s="17"/>
      <c r="U286" s="17">
        <f t="shared" si="9"/>
        <v>1996.26</v>
      </c>
    </row>
    <row r="287" spans="1:21" x14ac:dyDescent="0.3">
      <c r="A287" s="2">
        <v>41529</v>
      </c>
      <c r="B287" s="3" t="s">
        <v>3</v>
      </c>
      <c r="C287" s="4">
        <v>22</v>
      </c>
      <c r="D287" s="4">
        <v>20540</v>
      </c>
      <c r="G287">
        <f t="shared" si="8"/>
        <v>9.7000000000000003E-2</v>
      </c>
      <c r="T287" s="17"/>
      <c r="U287" s="17">
        <f t="shared" si="9"/>
        <v>1992.38</v>
      </c>
    </row>
    <row r="288" spans="1:21" x14ac:dyDescent="0.3">
      <c r="A288" s="2">
        <v>41529</v>
      </c>
      <c r="B288" s="3" t="s">
        <v>3</v>
      </c>
      <c r="C288" s="4">
        <v>23</v>
      </c>
      <c r="D288" s="4">
        <v>20540</v>
      </c>
      <c r="G288">
        <f t="shared" si="8"/>
        <v>9.7000000000000003E-2</v>
      </c>
      <c r="T288" s="17"/>
      <c r="U288" s="17">
        <f t="shared" si="9"/>
        <v>1992.38</v>
      </c>
    </row>
    <row r="289" spans="1:21" x14ac:dyDescent="0.3">
      <c r="A289" s="2">
        <v>41529</v>
      </c>
      <c r="B289" s="3" t="s">
        <v>3</v>
      </c>
      <c r="C289" s="4">
        <v>24</v>
      </c>
      <c r="D289" s="4">
        <v>20500</v>
      </c>
      <c r="G289">
        <f t="shared" si="8"/>
        <v>9.7000000000000003E-2</v>
      </c>
      <c r="T289" s="17"/>
      <c r="U289" s="17">
        <f t="shared" si="9"/>
        <v>1988.5</v>
      </c>
    </row>
    <row r="290" spans="1:21" x14ac:dyDescent="0.3">
      <c r="A290" s="2">
        <v>41530</v>
      </c>
      <c r="B290" s="3" t="s">
        <v>3</v>
      </c>
      <c r="C290" s="4">
        <v>1</v>
      </c>
      <c r="D290" s="4">
        <v>20560</v>
      </c>
      <c r="G290">
        <f t="shared" si="8"/>
        <v>9.7000000000000003E-2</v>
      </c>
      <c r="T290" s="17"/>
      <c r="U290" s="17">
        <f t="shared" si="9"/>
        <v>1994.3200000000002</v>
      </c>
    </row>
    <row r="291" spans="1:21" x14ac:dyDescent="0.3">
      <c r="A291" s="2">
        <v>41530</v>
      </c>
      <c r="B291" s="3" t="s">
        <v>3</v>
      </c>
      <c r="C291" s="4">
        <v>2</v>
      </c>
      <c r="D291" s="4">
        <v>20560</v>
      </c>
      <c r="G291">
        <f t="shared" si="8"/>
        <v>9.7000000000000003E-2</v>
      </c>
      <c r="T291" s="17"/>
      <c r="U291" s="17">
        <f t="shared" si="9"/>
        <v>1994.3200000000002</v>
      </c>
    </row>
    <row r="292" spans="1:21" x14ac:dyDescent="0.3">
      <c r="A292" s="2">
        <v>41530</v>
      </c>
      <c r="B292" s="3" t="s">
        <v>3</v>
      </c>
      <c r="C292" s="4">
        <v>3</v>
      </c>
      <c r="D292" s="4">
        <v>20600</v>
      </c>
      <c r="G292">
        <f t="shared" si="8"/>
        <v>9.7000000000000003E-2</v>
      </c>
      <c r="T292" s="17"/>
      <c r="U292" s="17">
        <f t="shared" si="9"/>
        <v>1998.2</v>
      </c>
    </row>
    <row r="293" spans="1:21" x14ac:dyDescent="0.3">
      <c r="A293" s="2">
        <v>41530</v>
      </c>
      <c r="B293" s="3" t="s">
        <v>3</v>
      </c>
      <c r="C293" s="4">
        <v>4</v>
      </c>
      <c r="D293" s="4">
        <v>20580</v>
      </c>
      <c r="G293">
        <f t="shared" si="8"/>
        <v>9.7000000000000003E-2</v>
      </c>
      <c r="T293" s="17"/>
      <c r="U293" s="17">
        <f t="shared" si="9"/>
        <v>1996.26</v>
      </c>
    </row>
    <row r="294" spans="1:21" x14ac:dyDescent="0.3">
      <c r="A294" s="2">
        <v>41530</v>
      </c>
      <c r="B294" s="3" t="s">
        <v>3</v>
      </c>
      <c r="C294" s="4">
        <v>5</v>
      </c>
      <c r="D294" s="4">
        <v>20600</v>
      </c>
      <c r="G294">
        <f t="shared" si="8"/>
        <v>9.7000000000000003E-2</v>
      </c>
      <c r="T294" s="17"/>
      <c r="U294" s="17">
        <f t="shared" si="9"/>
        <v>1998.2</v>
      </c>
    </row>
    <row r="295" spans="1:21" x14ac:dyDescent="0.3">
      <c r="A295" s="2">
        <v>41530</v>
      </c>
      <c r="B295" s="3" t="s">
        <v>3</v>
      </c>
      <c r="C295" s="4">
        <v>6</v>
      </c>
      <c r="D295" s="4">
        <v>20660</v>
      </c>
      <c r="G295">
        <f t="shared" si="8"/>
        <v>9.7000000000000003E-2</v>
      </c>
      <c r="T295" s="17"/>
      <c r="U295" s="17">
        <f t="shared" si="9"/>
        <v>2004.02</v>
      </c>
    </row>
    <row r="296" spans="1:21" x14ac:dyDescent="0.3">
      <c r="A296" s="2">
        <v>41530</v>
      </c>
      <c r="B296" s="3" t="s">
        <v>3</v>
      </c>
      <c r="C296" s="4">
        <v>7</v>
      </c>
      <c r="D296" s="4">
        <v>20600</v>
      </c>
      <c r="G296">
        <f t="shared" si="8"/>
        <v>9.7000000000000003E-2</v>
      </c>
      <c r="T296" s="17"/>
      <c r="U296" s="17">
        <f t="shared" si="9"/>
        <v>1998.2</v>
      </c>
    </row>
    <row r="297" spans="1:21" x14ac:dyDescent="0.3">
      <c r="A297" s="2">
        <v>41530</v>
      </c>
      <c r="B297" s="3" t="s">
        <v>3</v>
      </c>
      <c r="C297" s="4">
        <v>8</v>
      </c>
      <c r="D297" s="4">
        <v>20540</v>
      </c>
      <c r="G297">
        <f t="shared" si="8"/>
        <v>9.7000000000000003E-2</v>
      </c>
      <c r="T297" s="17"/>
      <c r="U297" s="17">
        <f t="shared" si="9"/>
        <v>1992.38</v>
      </c>
    </row>
    <row r="298" spans="1:21" x14ac:dyDescent="0.3">
      <c r="A298" s="2">
        <v>41530</v>
      </c>
      <c r="B298" s="3" t="s">
        <v>3</v>
      </c>
      <c r="C298" s="4">
        <v>9</v>
      </c>
      <c r="D298" s="4">
        <v>19920</v>
      </c>
      <c r="G298">
        <f t="shared" si="8"/>
        <v>9.7000000000000003E-2</v>
      </c>
      <c r="T298" s="17"/>
      <c r="U298" s="17">
        <f t="shared" si="9"/>
        <v>1932.24</v>
      </c>
    </row>
    <row r="299" spans="1:21" x14ac:dyDescent="0.3">
      <c r="A299" s="2">
        <v>41530</v>
      </c>
      <c r="B299" s="3" t="s">
        <v>3</v>
      </c>
      <c r="C299" s="4">
        <v>10</v>
      </c>
      <c r="D299" s="4">
        <v>19920</v>
      </c>
      <c r="G299">
        <f t="shared" si="8"/>
        <v>9.7000000000000003E-2</v>
      </c>
      <c r="T299" s="17"/>
      <c r="U299" s="17">
        <f t="shared" si="9"/>
        <v>1932.24</v>
      </c>
    </row>
    <row r="300" spans="1:21" x14ac:dyDescent="0.3">
      <c r="A300" s="2">
        <v>41530</v>
      </c>
      <c r="B300" s="3" t="s">
        <v>3</v>
      </c>
      <c r="C300" s="4">
        <v>11</v>
      </c>
      <c r="D300" s="4">
        <v>20140</v>
      </c>
      <c r="G300">
        <f t="shared" si="8"/>
        <v>9.7000000000000003E-2</v>
      </c>
      <c r="T300" s="17"/>
      <c r="U300" s="17">
        <f t="shared" si="9"/>
        <v>1953.5800000000002</v>
      </c>
    </row>
    <row r="301" spans="1:21" x14ac:dyDescent="0.3">
      <c r="A301" s="2">
        <v>41530</v>
      </c>
      <c r="B301" s="3" t="s">
        <v>3</v>
      </c>
      <c r="C301" s="4">
        <v>12</v>
      </c>
      <c r="D301" s="4">
        <v>18880</v>
      </c>
      <c r="G301">
        <f t="shared" si="8"/>
        <v>9.7000000000000003E-2</v>
      </c>
      <c r="T301" s="17"/>
      <c r="U301" s="17">
        <f t="shared" si="9"/>
        <v>1831.3600000000001</v>
      </c>
    </row>
    <row r="302" spans="1:21" x14ac:dyDescent="0.3">
      <c r="A302" s="2">
        <v>41530</v>
      </c>
      <c r="B302" s="3" t="s">
        <v>3</v>
      </c>
      <c r="C302" s="4">
        <v>13</v>
      </c>
      <c r="D302" s="4">
        <v>20280</v>
      </c>
      <c r="G302">
        <f t="shared" si="8"/>
        <v>9.7000000000000003E-2</v>
      </c>
      <c r="T302" s="17"/>
      <c r="U302" s="17">
        <f t="shared" si="9"/>
        <v>1967.16</v>
      </c>
    </row>
    <row r="303" spans="1:21" x14ac:dyDescent="0.3">
      <c r="A303" s="2">
        <v>41530</v>
      </c>
      <c r="B303" s="3" t="s">
        <v>3</v>
      </c>
      <c r="C303" s="4">
        <v>14</v>
      </c>
      <c r="D303" s="4">
        <v>20520</v>
      </c>
      <c r="G303">
        <f t="shared" si="8"/>
        <v>9.7000000000000003E-2</v>
      </c>
      <c r="T303" s="17"/>
      <c r="U303" s="17">
        <f t="shared" si="9"/>
        <v>1990.44</v>
      </c>
    </row>
    <row r="304" spans="1:21" x14ac:dyDescent="0.3">
      <c r="A304" s="2">
        <v>41530</v>
      </c>
      <c r="B304" s="3" t="s">
        <v>3</v>
      </c>
      <c r="C304" s="4">
        <v>15</v>
      </c>
      <c r="D304" s="4">
        <v>20700</v>
      </c>
      <c r="G304">
        <f t="shared" si="8"/>
        <v>9.7000000000000003E-2</v>
      </c>
      <c r="T304" s="17"/>
      <c r="U304" s="17">
        <f t="shared" si="9"/>
        <v>2007.9</v>
      </c>
    </row>
    <row r="305" spans="1:21" x14ac:dyDescent="0.3">
      <c r="A305" s="2">
        <v>41530</v>
      </c>
      <c r="B305" s="3" t="s">
        <v>3</v>
      </c>
      <c r="C305" s="4">
        <v>16</v>
      </c>
      <c r="D305" s="4">
        <v>20680</v>
      </c>
      <c r="G305">
        <f t="shared" si="8"/>
        <v>9.7000000000000003E-2</v>
      </c>
      <c r="T305" s="17"/>
      <c r="U305" s="17">
        <f t="shared" si="9"/>
        <v>2005.96</v>
      </c>
    </row>
    <row r="306" spans="1:21" x14ac:dyDescent="0.3">
      <c r="A306" s="2">
        <v>41530</v>
      </c>
      <c r="B306" s="3" t="s">
        <v>3</v>
      </c>
      <c r="C306" s="4">
        <v>17</v>
      </c>
      <c r="D306" s="4">
        <v>20560</v>
      </c>
      <c r="G306">
        <f t="shared" si="8"/>
        <v>9.7000000000000003E-2</v>
      </c>
      <c r="T306" s="17"/>
      <c r="U306" s="17">
        <f t="shared" si="9"/>
        <v>1994.3200000000002</v>
      </c>
    </row>
    <row r="307" spans="1:21" x14ac:dyDescent="0.3">
      <c r="A307" s="2">
        <v>41530</v>
      </c>
      <c r="B307" s="3" t="s">
        <v>3</v>
      </c>
      <c r="C307" s="4">
        <v>18</v>
      </c>
      <c r="D307" s="4">
        <v>19820</v>
      </c>
      <c r="G307">
        <f t="shared" si="8"/>
        <v>9.7000000000000003E-2</v>
      </c>
      <c r="T307" s="17"/>
      <c r="U307" s="17">
        <f t="shared" si="9"/>
        <v>1922.54</v>
      </c>
    </row>
    <row r="308" spans="1:21" x14ac:dyDescent="0.3">
      <c r="A308" s="2">
        <v>41530</v>
      </c>
      <c r="B308" s="3" t="s">
        <v>3</v>
      </c>
      <c r="C308" s="4">
        <v>19</v>
      </c>
      <c r="D308" s="4">
        <v>20000</v>
      </c>
      <c r="G308">
        <f t="shared" si="8"/>
        <v>9.7000000000000003E-2</v>
      </c>
      <c r="T308" s="17"/>
      <c r="U308" s="17">
        <f t="shared" si="9"/>
        <v>1940</v>
      </c>
    </row>
    <row r="309" spans="1:21" x14ac:dyDescent="0.3">
      <c r="A309" s="2">
        <v>41530</v>
      </c>
      <c r="B309" s="3" t="s">
        <v>3</v>
      </c>
      <c r="C309" s="4">
        <v>20</v>
      </c>
      <c r="D309" s="4">
        <v>20460</v>
      </c>
      <c r="G309">
        <f t="shared" si="8"/>
        <v>9.7000000000000003E-2</v>
      </c>
      <c r="T309" s="17"/>
      <c r="U309" s="17">
        <f t="shared" si="9"/>
        <v>1984.6200000000001</v>
      </c>
    </row>
    <row r="310" spans="1:21" x14ac:dyDescent="0.3">
      <c r="A310" s="2">
        <v>41530</v>
      </c>
      <c r="B310" s="3" t="s">
        <v>3</v>
      </c>
      <c r="C310" s="4">
        <v>21</v>
      </c>
      <c r="D310" s="4">
        <v>20500</v>
      </c>
      <c r="G310">
        <f t="shared" si="8"/>
        <v>9.7000000000000003E-2</v>
      </c>
      <c r="T310" s="17"/>
      <c r="U310" s="17">
        <f t="shared" si="9"/>
        <v>1988.5</v>
      </c>
    </row>
    <row r="311" spans="1:21" x14ac:dyDescent="0.3">
      <c r="A311" s="2">
        <v>41530</v>
      </c>
      <c r="B311" s="3" t="s">
        <v>3</v>
      </c>
      <c r="C311" s="4">
        <v>22</v>
      </c>
      <c r="D311" s="4">
        <v>20720</v>
      </c>
      <c r="G311">
        <f t="shared" si="8"/>
        <v>9.7000000000000003E-2</v>
      </c>
      <c r="T311" s="17"/>
      <c r="U311" s="17">
        <f t="shared" si="9"/>
        <v>2009.8400000000001</v>
      </c>
    </row>
    <row r="312" spans="1:21" x14ac:dyDescent="0.3">
      <c r="A312" s="2">
        <v>41530</v>
      </c>
      <c r="B312" s="3" t="s">
        <v>3</v>
      </c>
      <c r="C312" s="4">
        <v>23</v>
      </c>
      <c r="D312" s="4">
        <v>20800</v>
      </c>
      <c r="G312">
        <f t="shared" si="8"/>
        <v>9.7000000000000003E-2</v>
      </c>
      <c r="T312" s="17"/>
      <c r="U312" s="17">
        <f t="shared" si="9"/>
        <v>2017.6000000000001</v>
      </c>
    </row>
    <row r="313" spans="1:21" x14ac:dyDescent="0.3">
      <c r="A313" s="2">
        <v>41530</v>
      </c>
      <c r="B313" s="3" t="s">
        <v>3</v>
      </c>
      <c r="C313" s="4">
        <v>24</v>
      </c>
      <c r="D313" s="4">
        <v>20760</v>
      </c>
      <c r="G313">
        <f t="shared" si="8"/>
        <v>9.7000000000000003E-2</v>
      </c>
      <c r="T313" s="17"/>
      <c r="U313" s="17">
        <f t="shared" si="9"/>
        <v>2013.72</v>
      </c>
    </row>
    <row r="314" spans="1:21" x14ac:dyDescent="0.3">
      <c r="A314" s="2">
        <v>41531</v>
      </c>
      <c r="B314" s="3" t="s">
        <v>3</v>
      </c>
      <c r="C314" s="4">
        <v>1</v>
      </c>
      <c r="D314" s="4">
        <v>20740</v>
      </c>
      <c r="G314">
        <f t="shared" si="8"/>
        <v>9.7000000000000003E-2</v>
      </c>
      <c r="T314" s="17"/>
      <c r="U314" s="17">
        <f t="shared" si="9"/>
        <v>2011.78</v>
      </c>
    </row>
    <row r="315" spans="1:21" x14ac:dyDescent="0.3">
      <c r="A315" s="2">
        <v>41531</v>
      </c>
      <c r="B315" s="3" t="s">
        <v>3</v>
      </c>
      <c r="C315" s="4">
        <v>2</v>
      </c>
      <c r="D315" s="4">
        <v>20740</v>
      </c>
      <c r="G315">
        <f t="shared" si="8"/>
        <v>9.7000000000000003E-2</v>
      </c>
      <c r="T315" s="17"/>
      <c r="U315" s="17">
        <f t="shared" si="9"/>
        <v>2011.78</v>
      </c>
    </row>
    <row r="316" spans="1:21" x14ac:dyDescent="0.3">
      <c r="A316" s="2">
        <v>41531</v>
      </c>
      <c r="B316" s="3" t="s">
        <v>3</v>
      </c>
      <c r="C316" s="4">
        <v>3</v>
      </c>
      <c r="D316" s="4">
        <v>20740</v>
      </c>
      <c r="G316">
        <f t="shared" si="8"/>
        <v>9.7000000000000003E-2</v>
      </c>
      <c r="T316" s="17"/>
      <c r="U316" s="17">
        <f t="shared" si="9"/>
        <v>2011.78</v>
      </c>
    </row>
    <row r="317" spans="1:21" x14ac:dyDescent="0.3">
      <c r="A317" s="2">
        <v>41531</v>
      </c>
      <c r="B317" s="3" t="s">
        <v>3</v>
      </c>
      <c r="C317" s="4">
        <v>4</v>
      </c>
      <c r="D317" s="4">
        <v>20700</v>
      </c>
      <c r="G317">
        <f t="shared" si="8"/>
        <v>9.7000000000000003E-2</v>
      </c>
      <c r="T317" s="17"/>
      <c r="U317" s="17">
        <f t="shared" si="9"/>
        <v>2007.9</v>
      </c>
    </row>
    <row r="318" spans="1:21" x14ac:dyDescent="0.3">
      <c r="A318" s="2">
        <v>41531</v>
      </c>
      <c r="B318" s="3" t="s">
        <v>3</v>
      </c>
      <c r="C318" s="4">
        <v>5</v>
      </c>
      <c r="D318" s="4">
        <v>20740</v>
      </c>
      <c r="G318">
        <f t="shared" si="8"/>
        <v>9.7000000000000003E-2</v>
      </c>
      <c r="T318" s="17"/>
      <c r="U318" s="17">
        <f t="shared" si="9"/>
        <v>2011.78</v>
      </c>
    </row>
    <row r="319" spans="1:21" x14ac:dyDescent="0.3">
      <c r="A319" s="2">
        <v>41531</v>
      </c>
      <c r="B319" s="3" t="s">
        <v>3</v>
      </c>
      <c r="C319" s="4">
        <v>6</v>
      </c>
      <c r="D319" s="4">
        <v>20800</v>
      </c>
      <c r="G319">
        <f t="shared" si="8"/>
        <v>9.7000000000000003E-2</v>
      </c>
      <c r="T319" s="17"/>
      <c r="U319" s="17">
        <f t="shared" si="9"/>
        <v>2017.6000000000001</v>
      </c>
    </row>
    <row r="320" spans="1:21" x14ac:dyDescent="0.3">
      <c r="A320" s="2">
        <v>41531</v>
      </c>
      <c r="B320" s="3" t="s">
        <v>3</v>
      </c>
      <c r="C320" s="4">
        <v>7</v>
      </c>
      <c r="D320" s="4">
        <v>20760</v>
      </c>
      <c r="G320">
        <f t="shared" si="8"/>
        <v>9.7000000000000003E-2</v>
      </c>
      <c r="T320" s="17"/>
      <c r="U320" s="17">
        <f t="shared" si="9"/>
        <v>2013.72</v>
      </c>
    </row>
    <row r="321" spans="1:21" x14ac:dyDescent="0.3">
      <c r="A321" s="2">
        <v>41531</v>
      </c>
      <c r="B321" s="3" t="s">
        <v>3</v>
      </c>
      <c r="C321" s="4">
        <v>8</v>
      </c>
      <c r="D321" s="4">
        <v>20720</v>
      </c>
      <c r="G321">
        <f t="shared" si="8"/>
        <v>9.7000000000000003E-2</v>
      </c>
      <c r="T321" s="17"/>
      <c r="U321" s="17">
        <f t="shared" si="9"/>
        <v>2009.8400000000001</v>
      </c>
    </row>
    <row r="322" spans="1:21" x14ac:dyDescent="0.3">
      <c r="A322" s="2">
        <v>41531</v>
      </c>
      <c r="B322" s="3" t="s">
        <v>3</v>
      </c>
      <c r="C322" s="4">
        <v>9</v>
      </c>
      <c r="D322" s="4">
        <v>20540</v>
      </c>
      <c r="G322">
        <f t="shared" ref="G322:G361" si="10">$G$362</f>
        <v>9.7000000000000003E-2</v>
      </c>
      <c r="T322" s="17"/>
      <c r="U322" s="17">
        <f t="shared" si="9"/>
        <v>1992.38</v>
      </c>
    </row>
    <row r="323" spans="1:21" x14ac:dyDescent="0.3">
      <c r="A323" s="2">
        <v>41531</v>
      </c>
      <c r="B323" s="3" t="s">
        <v>3</v>
      </c>
      <c r="C323" s="4">
        <v>10</v>
      </c>
      <c r="D323" s="4">
        <v>20680</v>
      </c>
      <c r="G323">
        <f t="shared" si="10"/>
        <v>9.7000000000000003E-2</v>
      </c>
      <c r="T323" s="17"/>
      <c r="U323" s="17">
        <f t="shared" ref="U323:U384" si="11">D323*G323</f>
        <v>2005.96</v>
      </c>
    </row>
    <row r="324" spans="1:21" x14ac:dyDescent="0.3">
      <c r="A324" s="2">
        <v>41531</v>
      </c>
      <c r="B324" s="3" t="s">
        <v>3</v>
      </c>
      <c r="C324" s="4">
        <v>11</v>
      </c>
      <c r="D324" s="4">
        <v>20740</v>
      </c>
      <c r="G324">
        <f t="shared" si="10"/>
        <v>9.7000000000000003E-2</v>
      </c>
      <c r="T324" s="17"/>
      <c r="U324" s="17">
        <f t="shared" si="11"/>
        <v>2011.78</v>
      </c>
    </row>
    <row r="325" spans="1:21" x14ac:dyDescent="0.3">
      <c r="A325" s="2">
        <v>41531</v>
      </c>
      <c r="B325" s="3" t="s">
        <v>3</v>
      </c>
      <c r="C325" s="4">
        <v>12</v>
      </c>
      <c r="D325" s="4">
        <v>20660</v>
      </c>
      <c r="G325">
        <f t="shared" si="10"/>
        <v>9.7000000000000003E-2</v>
      </c>
      <c r="T325" s="17"/>
      <c r="U325" s="17">
        <f t="shared" si="11"/>
        <v>2004.02</v>
      </c>
    </row>
    <row r="326" spans="1:21" x14ac:dyDescent="0.3">
      <c r="A326" s="2">
        <v>41531</v>
      </c>
      <c r="B326" s="3" t="s">
        <v>3</v>
      </c>
      <c r="C326" s="4">
        <v>13</v>
      </c>
      <c r="D326" s="4">
        <v>20640</v>
      </c>
      <c r="G326">
        <f t="shared" si="10"/>
        <v>9.7000000000000003E-2</v>
      </c>
      <c r="T326" s="17"/>
      <c r="U326" s="17">
        <f t="shared" si="11"/>
        <v>2002.0800000000002</v>
      </c>
    </row>
    <row r="327" spans="1:21" x14ac:dyDescent="0.3">
      <c r="A327" s="2">
        <v>41531</v>
      </c>
      <c r="B327" s="3" t="s">
        <v>3</v>
      </c>
      <c r="C327" s="4">
        <v>14</v>
      </c>
      <c r="D327" s="4">
        <v>20700</v>
      </c>
      <c r="G327">
        <f t="shared" si="10"/>
        <v>9.7000000000000003E-2</v>
      </c>
      <c r="T327" s="17"/>
      <c r="U327" s="17">
        <f t="shared" si="11"/>
        <v>2007.9</v>
      </c>
    </row>
    <row r="328" spans="1:21" x14ac:dyDescent="0.3">
      <c r="A328" s="2">
        <v>41531</v>
      </c>
      <c r="B328" s="3" t="s">
        <v>3</v>
      </c>
      <c r="C328" s="4">
        <v>15</v>
      </c>
      <c r="D328" s="4">
        <v>20700</v>
      </c>
      <c r="G328">
        <f t="shared" si="10"/>
        <v>9.7000000000000003E-2</v>
      </c>
      <c r="T328" s="17"/>
      <c r="U328" s="17">
        <f t="shared" si="11"/>
        <v>2007.9</v>
      </c>
    </row>
    <row r="329" spans="1:21" x14ac:dyDescent="0.3">
      <c r="A329" s="2">
        <v>41531</v>
      </c>
      <c r="B329" s="3" t="s">
        <v>3</v>
      </c>
      <c r="C329" s="4">
        <v>16</v>
      </c>
      <c r="D329" s="4">
        <v>20700</v>
      </c>
      <c r="G329">
        <f t="shared" si="10"/>
        <v>9.7000000000000003E-2</v>
      </c>
      <c r="T329" s="17"/>
      <c r="U329" s="17">
        <f t="shared" si="11"/>
        <v>2007.9</v>
      </c>
    </row>
    <row r="330" spans="1:21" x14ac:dyDescent="0.3">
      <c r="A330" s="2">
        <v>41531</v>
      </c>
      <c r="B330" s="3" t="s">
        <v>3</v>
      </c>
      <c r="C330" s="4">
        <v>17</v>
      </c>
      <c r="D330" s="4">
        <v>20660</v>
      </c>
      <c r="G330">
        <f t="shared" si="10"/>
        <v>9.7000000000000003E-2</v>
      </c>
      <c r="T330" s="17"/>
      <c r="U330" s="17">
        <f t="shared" si="11"/>
        <v>2004.02</v>
      </c>
    </row>
    <row r="331" spans="1:21" x14ac:dyDescent="0.3">
      <c r="A331" s="2">
        <v>41531</v>
      </c>
      <c r="B331" s="3" t="s">
        <v>3</v>
      </c>
      <c r="C331" s="4">
        <v>18</v>
      </c>
      <c r="D331" s="4">
        <v>20720</v>
      </c>
      <c r="G331">
        <f t="shared" si="10"/>
        <v>9.7000000000000003E-2</v>
      </c>
      <c r="T331" s="17"/>
      <c r="U331" s="17">
        <f t="shared" si="11"/>
        <v>2009.8400000000001</v>
      </c>
    </row>
    <row r="332" spans="1:21" x14ac:dyDescent="0.3">
      <c r="A332" s="2">
        <v>41531</v>
      </c>
      <c r="B332" s="3" t="s">
        <v>3</v>
      </c>
      <c r="C332" s="4">
        <v>19</v>
      </c>
      <c r="D332" s="4">
        <v>20540</v>
      </c>
      <c r="G332">
        <f t="shared" si="10"/>
        <v>9.7000000000000003E-2</v>
      </c>
      <c r="T332" s="17"/>
      <c r="U332" s="17">
        <f t="shared" si="11"/>
        <v>1992.38</v>
      </c>
    </row>
    <row r="333" spans="1:21" x14ac:dyDescent="0.3">
      <c r="A333" s="2">
        <v>41531</v>
      </c>
      <c r="B333" s="3" t="s">
        <v>3</v>
      </c>
      <c r="C333" s="4">
        <v>20</v>
      </c>
      <c r="D333" s="4">
        <v>20760</v>
      </c>
      <c r="G333">
        <f t="shared" si="10"/>
        <v>9.7000000000000003E-2</v>
      </c>
      <c r="T333" s="17"/>
      <c r="U333" s="17">
        <f t="shared" si="11"/>
        <v>2013.72</v>
      </c>
    </row>
    <row r="334" spans="1:21" x14ac:dyDescent="0.3">
      <c r="A334" s="2">
        <v>41531</v>
      </c>
      <c r="B334" s="3" t="s">
        <v>3</v>
      </c>
      <c r="C334" s="4">
        <v>21</v>
      </c>
      <c r="D334" s="4">
        <v>20800</v>
      </c>
      <c r="G334">
        <f t="shared" si="10"/>
        <v>9.7000000000000003E-2</v>
      </c>
      <c r="T334" s="17"/>
      <c r="U334" s="17">
        <f t="shared" si="11"/>
        <v>2017.6000000000001</v>
      </c>
    </row>
    <row r="335" spans="1:21" x14ac:dyDescent="0.3">
      <c r="A335" s="2">
        <v>41531</v>
      </c>
      <c r="B335" s="3" t="s">
        <v>3</v>
      </c>
      <c r="C335" s="4">
        <v>22</v>
      </c>
      <c r="D335" s="4">
        <v>20800</v>
      </c>
      <c r="G335">
        <f t="shared" si="10"/>
        <v>9.7000000000000003E-2</v>
      </c>
      <c r="T335" s="17"/>
      <c r="U335" s="17">
        <f t="shared" si="11"/>
        <v>2017.6000000000001</v>
      </c>
    </row>
    <row r="336" spans="1:21" x14ac:dyDescent="0.3">
      <c r="A336" s="2">
        <v>41531</v>
      </c>
      <c r="B336" s="3" t="s">
        <v>3</v>
      </c>
      <c r="C336" s="4">
        <v>23</v>
      </c>
      <c r="D336" s="4">
        <v>20780</v>
      </c>
      <c r="G336">
        <f t="shared" si="10"/>
        <v>9.7000000000000003E-2</v>
      </c>
      <c r="T336" s="17"/>
      <c r="U336" s="17">
        <f t="shared" si="11"/>
        <v>2015.66</v>
      </c>
    </row>
    <row r="337" spans="1:21" x14ac:dyDescent="0.3">
      <c r="A337" s="2">
        <v>41531</v>
      </c>
      <c r="B337" s="3" t="s">
        <v>3</v>
      </c>
      <c r="C337" s="4">
        <v>24</v>
      </c>
      <c r="D337" s="4">
        <v>20760</v>
      </c>
      <c r="G337">
        <f t="shared" si="10"/>
        <v>9.7000000000000003E-2</v>
      </c>
      <c r="T337" s="17"/>
      <c r="U337" s="17">
        <f t="shared" si="11"/>
        <v>2013.72</v>
      </c>
    </row>
    <row r="338" spans="1:21" x14ac:dyDescent="0.3">
      <c r="A338" s="2">
        <v>41532</v>
      </c>
      <c r="B338" s="3" t="s">
        <v>3</v>
      </c>
      <c r="C338" s="4">
        <v>1</v>
      </c>
      <c r="D338" s="4">
        <v>20840</v>
      </c>
      <c r="G338">
        <f t="shared" si="10"/>
        <v>9.7000000000000003E-2</v>
      </c>
      <c r="T338" s="17"/>
      <c r="U338" s="17">
        <f t="shared" si="11"/>
        <v>2021.48</v>
      </c>
    </row>
    <row r="339" spans="1:21" x14ac:dyDescent="0.3">
      <c r="A339" s="2">
        <v>41532</v>
      </c>
      <c r="B339" s="3" t="s">
        <v>3</v>
      </c>
      <c r="C339" s="4">
        <v>2</v>
      </c>
      <c r="D339" s="4">
        <v>20800</v>
      </c>
      <c r="G339">
        <f t="shared" si="10"/>
        <v>9.7000000000000003E-2</v>
      </c>
      <c r="T339" s="17"/>
      <c r="U339" s="17">
        <f t="shared" si="11"/>
        <v>2017.6000000000001</v>
      </c>
    </row>
    <row r="340" spans="1:21" x14ac:dyDescent="0.3">
      <c r="A340" s="2">
        <v>41532</v>
      </c>
      <c r="B340" s="3" t="s">
        <v>3</v>
      </c>
      <c r="C340" s="4">
        <v>3</v>
      </c>
      <c r="D340" s="4">
        <v>20820</v>
      </c>
      <c r="G340">
        <f t="shared" si="10"/>
        <v>9.7000000000000003E-2</v>
      </c>
      <c r="T340" s="17"/>
      <c r="U340" s="17">
        <f t="shared" si="11"/>
        <v>2019.54</v>
      </c>
    </row>
    <row r="341" spans="1:21" x14ac:dyDescent="0.3">
      <c r="A341" s="2">
        <v>41532</v>
      </c>
      <c r="B341" s="3" t="s">
        <v>3</v>
      </c>
      <c r="C341" s="4">
        <v>4</v>
      </c>
      <c r="D341" s="4">
        <v>20740</v>
      </c>
      <c r="G341">
        <f t="shared" si="10"/>
        <v>9.7000000000000003E-2</v>
      </c>
      <c r="T341" s="17"/>
      <c r="U341" s="17">
        <f t="shared" si="11"/>
        <v>2011.78</v>
      </c>
    </row>
    <row r="342" spans="1:21" x14ac:dyDescent="0.3">
      <c r="A342" s="2">
        <v>41532</v>
      </c>
      <c r="B342" s="3" t="s">
        <v>3</v>
      </c>
      <c r="C342" s="4">
        <v>5</v>
      </c>
      <c r="D342" s="4">
        <v>20780</v>
      </c>
      <c r="G342">
        <f t="shared" si="10"/>
        <v>9.7000000000000003E-2</v>
      </c>
      <c r="T342" s="17"/>
      <c r="U342" s="17">
        <f t="shared" si="11"/>
        <v>2015.66</v>
      </c>
    </row>
    <row r="343" spans="1:21" x14ac:dyDescent="0.3">
      <c r="A343" s="2">
        <v>41532</v>
      </c>
      <c r="B343" s="3" t="s">
        <v>3</v>
      </c>
      <c r="C343" s="4">
        <v>6</v>
      </c>
      <c r="D343" s="4">
        <v>20820</v>
      </c>
      <c r="G343">
        <f t="shared" si="10"/>
        <v>9.7000000000000003E-2</v>
      </c>
      <c r="T343" s="17"/>
      <c r="U343" s="17">
        <f t="shared" si="11"/>
        <v>2019.54</v>
      </c>
    </row>
    <row r="344" spans="1:21" x14ac:dyDescent="0.3">
      <c r="A344" s="2">
        <v>41532</v>
      </c>
      <c r="B344" s="3" t="s">
        <v>3</v>
      </c>
      <c r="C344" s="4">
        <v>7</v>
      </c>
      <c r="D344" s="4">
        <v>20840</v>
      </c>
      <c r="G344">
        <f t="shared" si="10"/>
        <v>9.7000000000000003E-2</v>
      </c>
      <c r="T344" s="17"/>
      <c r="U344" s="17">
        <f t="shared" si="11"/>
        <v>2021.48</v>
      </c>
    </row>
    <row r="345" spans="1:21" x14ac:dyDescent="0.3">
      <c r="A345" s="2">
        <v>41532</v>
      </c>
      <c r="B345" s="3" t="s">
        <v>3</v>
      </c>
      <c r="C345" s="4">
        <v>8</v>
      </c>
      <c r="D345" s="4">
        <v>20800</v>
      </c>
      <c r="G345">
        <f t="shared" si="10"/>
        <v>9.7000000000000003E-2</v>
      </c>
      <c r="T345" s="17"/>
      <c r="U345" s="17">
        <f t="shared" si="11"/>
        <v>2017.6000000000001</v>
      </c>
    </row>
    <row r="346" spans="1:21" x14ac:dyDescent="0.3">
      <c r="A346" s="2">
        <v>41532</v>
      </c>
      <c r="B346" s="3" t="s">
        <v>3</v>
      </c>
      <c r="C346" s="4">
        <v>9</v>
      </c>
      <c r="D346" s="4">
        <v>20880</v>
      </c>
      <c r="G346">
        <f t="shared" si="10"/>
        <v>9.7000000000000003E-2</v>
      </c>
      <c r="T346" s="17"/>
      <c r="U346" s="17">
        <f t="shared" si="11"/>
        <v>2025.3600000000001</v>
      </c>
    </row>
    <row r="347" spans="1:21" x14ac:dyDescent="0.3">
      <c r="A347" s="2">
        <v>41532</v>
      </c>
      <c r="B347" s="3" t="s">
        <v>3</v>
      </c>
      <c r="C347" s="4">
        <v>10</v>
      </c>
      <c r="D347" s="4">
        <v>20900</v>
      </c>
      <c r="G347">
        <f t="shared" si="10"/>
        <v>9.7000000000000003E-2</v>
      </c>
      <c r="T347" s="17"/>
      <c r="U347" s="17">
        <f t="shared" si="11"/>
        <v>2027.3</v>
      </c>
    </row>
    <row r="348" spans="1:21" x14ac:dyDescent="0.3">
      <c r="A348" s="2">
        <v>41532</v>
      </c>
      <c r="B348" s="3" t="s">
        <v>3</v>
      </c>
      <c r="C348" s="4">
        <v>11</v>
      </c>
      <c r="D348" s="4">
        <v>20840</v>
      </c>
      <c r="G348">
        <f t="shared" si="10"/>
        <v>9.7000000000000003E-2</v>
      </c>
      <c r="T348" s="17"/>
      <c r="U348" s="17">
        <f t="shared" si="11"/>
        <v>2021.48</v>
      </c>
    </row>
    <row r="349" spans="1:21" x14ac:dyDescent="0.3">
      <c r="A349" s="2">
        <v>41532</v>
      </c>
      <c r="B349" s="3" t="s">
        <v>3</v>
      </c>
      <c r="C349" s="4">
        <v>12</v>
      </c>
      <c r="D349" s="4">
        <v>20940</v>
      </c>
      <c r="G349">
        <f t="shared" si="10"/>
        <v>9.7000000000000003E-2</v>
      </c>
      <c r="T349" s="17"/>
      <c r="U349" s="17">
        <f t="shared" si="11"/>
        <v>2031.18</v>
      </c>
    </row>
    <row r="350" spans="1:21" x14ac:dyDescent="0.3">
      <c r="A350" s="2">
        <v>41532</v>
      </c>
      <c r="B350" s="3" t="s">
        <v>3</v>
      </c>
      <c r="C350" s="4">
        <v>13</v>
      </c>
      <c r="D350" s="4">
        <v>20820</v>
      </c>
      <c r="G350">
        <f t="shared" si="10"/>
        <v>9.7000000000000003E-2</v>
      </c>
      <c r="T350" s="17"/>
      <c r="U350" s="17">
        <f t="shared" si="11"/>
        <v>2019.54</v>
      </c>
    </row>
    <row r="351" spans="1:21" x14ac:dyDescent="0.3">
      <c r="A351" s="2">
        <v>41532</v>
      </c>
      <c r="B351" s="3" t="s">
        <v>3</v>
      </c>
      <c r="C351" s="4">
        <v>14</v>
      </c>
      <c r="D351" s="4">
        <v>20840</v>
      </c>
      <c r="G351">
        <f t="shared" si="10"/>
        <v>9.7000000000000003E-2</v>
      </c>
      <c r="T351" s="17"/>
      <c r="U351" s="17">
        <f t="shared" si="11"/>
        <v>2021.48</v>
      </c>
    </row>
    <row r="352" spans="1:21" x14ac:dyDescent="0.3">
      <c r="A352" s="2">
        <v>41532</v>
      </c>
      <c r="B352" s="3" t="s">
        <v>3</v>
      </c>
      <c r="C352" s="4">
        <v>15</v>
      </c>
      <c r="D352" s="4">
        <v>20820</v>
      </c>
      <c r="G352">
        <f t="shared" si="10"/>
        <v>9.7000000000000003E-2</v>
      </c>
      <c r="T352" s="17"/>
      <c r="U352" s="17">
        <f t="shared" si="11"/>
        <v>2019.54</v>
      </c>
    </row>
    <row r="353" spans="1:21" x14ac:dyDescent="0.3">
      <c r="A353" s="2">
        <v>41532</v>
      </c>
      <c r="B353" s="3" t="s">
        <v>3</v>
      </c>
      <c r="C353" s="4">
        <v>16</v>
      </c>
      <c r="D353" s="4">
        <v>20760</v>
      </c>
      <c r="G353">
        <f t="shared" si="10"/>
        <v>9.7000000000000003E-2</v>
      </c>
      <c r="T353" s="17"/>
      <c r="U353" s="17">
        <f t="shared" si="11"/>
        <v>2013.72</v>
      </c>
    </row>
    <row r="354" spans="1:21" x14ac:dyDescent="0.3">
      <c r="A354" s="2">
        <v>41532</v>
      </c>
      <c r="B354" s="3" t="s">
        <v>3</v>
      </c>
      <c r="C354" s="4">
        <v>17</v>
      </c>
      <c r="D354" s="4">
        <v>20760</v>
      </c>
      <c r="G354">
        <f t="shared" si="10"/>
        <v>9.7000000000000003E-2</v>
      </c>
      <c r="T354" s="17"/>
      <c r="U354" s="17">
        <f t="shared" si="11"/>
        <v>2013.72</v>
      </c>
    </row>
    <row r="355" spans="1:21" x14ac:dyDescent="0.3">
      <c r="A355" s="2">
        <v>41532</v>
      </c>
      <c r="B355" s="3" t="s">
        <v>3</v>
      </c>
      <c r="C355" s="4">
        <v>18</v>
      </c>
      <c r="D355" s="4">
        <v>20740</v>
      </c>
      <c r="G355">
        <f t="shared" si="10"/>
        <v>9.7000000000000003E-2</v>
      </c>
      <c r="T355" s="17"/>
      <c r="U355" s="17">
        <f t="shared" si="11"/>
        <v>2011.78</v>
      </c>
    </row>
    <row r="356" spans="1:21" x14ac:dyDescent="0.3">
      <c r="A356" s="2">
        <v>41532</v>
      </c>
      <c r="B356" s="3" t="s">
        <v>3</v>
      </c>
      <c r="C356" s="4">
        <v>19</v>
      </c>
      <c r="D356" s="4">
        <v>20800</v>
      </c>
      <c r="G356">
        <f t="shared" si="10"/>
        <v>9.7000000000000003E-2</v>
      </c>
      <c r="T356" s="17"/>
      <c r="U356" s="17">
        <f t="shared" si="11"/>
        <v>2017.6000000000001</v>
      </c>
    </row>
    <row r="357" spans="1:21" x14ac:dyDescent="0.3">
      <c r="A357" s="2">
        <v>41532</v>
      </c>
      <c r="B357" s="3" t="s">
        <v>3</v>
      </c>
      <c r="C357" s="4">
        <v>20</v>
      </c>
      <c r="D357" s="4">
        <v>20760</v>
      </c>
      <c r="G357">
        <f t="shared" si="10"/>
        <v>9.7000000000000003E-2</v>
      </c>
      <c r="T357" s="17"/>
      <c r="U357" s="17">
        <f t="shared" si="11"/>
        <v>2013.72</v>
      </c>
    </row>
    <row r="358" spans="1:21" x14ac:dyDescent="0.3">
      <c r="A358" s="2">
        <v>41532</v>
      </c>
      <c r="B358" s="3" t="s">
        <v>3</v>
      </c>
      <c r="C358" s="4">
        <v>21</v>
      </c>
      <c r="D358" s="4">
        <v>20820</v>
      </c>
      <c r="G358">
        <f t="shared" si="10"/>
        <v>9.7000000000000003E-2</v>
      </c>
      <c r="T358" s="17"/>
      <c r="U358" s="17">
        <f t="shared" si="11"/>
        <v>2019.54</v>
      </c>
    </row>
    <row r="359" spans="1:21" x14ac:dyDescent="0.3">
      <c r="A359" s="2">
        <v>41532</v>
      </c>
      <c r="B359" s="3" t="s">
        <v>3</v>
      </c>
      <c r="C359" s="4">
        <v>22</v>
      </c>
      <c r="D359" s="4">
        <v>20780</v>
      </c>
      <c r="G359">
        <f t="shared" si="10"/>
        <v>9.7000000000000003E-2</v>
      </c>
      <c r="T359" s="17"/>
      <c r="U359" s="17">
        <f t="shared" si="11"/>
        <v>2015.66</v>
      </c>
    </row>
    <row r="360" spans="1:21" x14ac:dyDescent="0.3">
      <c r="A360" s="2">
        <v>41532</v>
      </c>
      <c r="B360" s="3" t="s">
        <v>3</v>
      </c>
      <c r="C360" s="4">
        <v>23</v>
      </c>
      <c r="D360" s="4">
        <v>20700</v>
      </c>
      <c r="G360">
        <f t="shared" si="10"/>
        <v>9.7000000000000003E-2</v>
      </c>
      <c r="T360" s="17"/>
      <c r="U360" s="17">
        <f t="shared" si="11"/>
        <v>2007.9</v>
      </c>
    </row>
    <row r="361" spans="1:21" x14ac:dyDescent="0.3">
      <c r="A361" s="2">
        <v>41532</v>
      </c>
      <c r="B361" s="3" t="s">
        <v>3</v>
      </c>
      <c r="C361" s="4">
        <v>24</v>
      </c>
      <c r="D361" s="4">
        <v>20680</v>
      </c>
      <c r="G361">
        <f t="shared" si="10"/>
        <v>9.7000000000000003E-2</v>
      </c>
      <c r="T361" s="17"/>
      <c r="U361" s="17">
        <f t="shared" si="11"/>
        <v>2005.96</v>
      </c>
    </row>
    <row r="362" spans="1:21" x14ac:dyDescent="0.3">
      <c r="A362" s="2">
        <v>41533</v>
      </c>
      <c r="B362" s="3" t="s">
        <v>3</v>
      </c>
      <c r="C362" s="4">
        <v>1</v>
      </c>
      <c r="D362" s="4">
        <v>20680</v>
      </c>
      <c r="E362">
        <v>20782</v>
      </c>
      <c r="G362">
        <v>9.7000000000000003E-2</v>
      </c>
      <c r="H362" s="22">
        <f>'Fuel usage &amp; cost'!$G$16</f>
        <v>1.4374228501645225</v>
      </c>
      <c r="I362" s="19">
        <f>'Fuel usage &amp; cost'!$B$12</f>
        <v>31.59</v>
      </c>
      <c r="J362" s="19">
        <f>'Fuel usage &amp; cost'!$F$12</f>
        <v>45.593894246691484</v>
      </c>
      <c r="O362">
        <v>25.83</v>
      </c>
      <c r="S362" s="44"/>
      <c r="T362" s="17"/>
      <c r="U362" s="17">
        <f t="shared" si="11"/>
        <v>2005.96</v>
      </c>
    </row>
    <row r="363" spans="1:21" x14ac:dyDescent="0.3">
      <c r="A363" s="2">
        <v>41533</v>
      </c>
      <c r="B363" s="3" t="s">
        <v>3</v>
      </c>
      <c r="C363" s="4">
        <v>2</v>
      </c>
      <c r="D363" s="4">
        <v>20920</v>
      </c>
      <c r="E363">
        <v>20782</v>
      </c>
      <c r="G363">
        <f t="shared" ref="G363:G426" si="12">$G$362</f>
        <v>9.7000000000000003E-2</v>
      </c>
      <c r="H363" s="22">
        <f>'Fuel usage &amp; cost'!$G$16</f>
        <v>1.4374228501645225</v>
      </c>
      <c r="I363" s="19">
        <f>'Fuel usage &amp; cost'!$B$12</f>
        <v>31.59</v>
      </c>
      <c r="J363" s="19">
        <f>'Fuel usage &amp; cost'!$F$12</f>
        <v>45.593894246691484</v>
      </c>
      <c r="O363">
        <v>23.99</v>
      </c>
      <c r="S363" s="44"/>
      <c r="T363" s="17"/>
      <c r="U363" s="17">
        <f t="shared" si="11"/>
        <v>2029.24</v>
      </c>
    </row>
    <row r="364" spans="1:21" x14ac:dyDescent="0.3">
      <c r="A364" s="2">
        <v>41533</v>
      </c>
      <c r="B364" s="3" t="s">
        <v>3</v>
      </c>
      <c r="C364" s="4">
        <v>3</v>
      </c>
      <c r="D364" s="4">
        <v>20720</v>
      </c>
      <c r="E364">
        <v>20782</v>
      </c>
      <c r="G364">
        <f t="shared" si="12"/>
        <v>9.7000000000000003E-2</v>
      </c>
      <c r="H364" s="22">
        <f>'Fuel usage &amp; cost'!$G$16</f>
        <v>1.4374228501645225</v>
      </c>
      <c r="I364" s="19">
        <f>'Fuel usage &amp; cost'!$B$12</f>
        <v>31.59</v>
      </c>
      <c r="J364" s="19">
        <f>'Fuel usage &amp; cost'!$F$12</f>
        <v>45.593894246691484</v>
      </c>
      <c r="O364">
        <v>22.22</v>
      </c>
      <c r="S364" s="44"/>
      <c r="T364" s="17"/>
      <c r="U364" s="17">
        <f t="shared" si="11"/>
        <v>2009.8400000000001</v>
      </c>
    </row>
    <row r="365" spans="1:21" x14ac:dyDescent="0.3">
      <c r="A365" s="2">
        <v>41533</v>
      </c>
      <c r="B365" s="3" t="s">
        <v>3</v>
      </c>
      <c r="C365" s="4">
        <v>4</v>
      </c>
      <c r="D365" s="4">
        <v>20620</v>
      </c>
      <c r="E365">
        <v>20782</v>
      </c>
      <c r="G365">
        <f t="shared" si="12"/>
        <v>9.7000000000000003E-2</v>
      </c>
      <c r="H365" s="22">
        <f>'Fuel usage &amp; cost'!$G$16</f>
        <v>1.4374228501645225</v>
      </c>
      <c r="I365" s="19">
        <f>'Fuel usage &amp; cost'!$B$12</f>
        <v>31.59</v>
      </c>
      <c r="J365" s="19">
        <f>'Fuel usage &amp; cost'!$F$12</f>
        <v>45.593894246691484</v>
      </c>
      <c r="O365">
        <v>20.81</v>
      </c>
      <c r="S365" s="44"/>
      <c r="T365" s="17"/>
      <c r="U365" s="17">
        <f t="shared" si="11"/>
        <v>2000.14</v>
      </c>
    </row>
    <row r="366" spans="1:21" x14ac:dyDescent="0.3">
      <c r="A366" s="2">
        <v>41533</v>
      </c>
      <c r="B366" s="3" t="s">
        <v>3</v>
      </c>
      <c r="C366" s="4">
        <v>5</v>
      </c>
      <c r="D366" s="4">
        <v>20520</v>
      </c>
      <c r="E366">
        <v>20782</v>
      </c>
      <c r="G366">
        <f t="shared" si="12"/>
        <v>9.7000000000000003E-2</v>
      </c>
      <c r="H366" s="22">
        <f>'Fuel usage &amp; cost'!$G$16</f>
        <v>1.4374228501645225</v>
      </c>
      <c r="I366" s="19">
        <f>'Fuel usage &amp; cost'!$B$12</f>
        <v>31.59</v>
      </c>
      <c r="J366" s="19">
        <f>'Fuel usage &amp; cost'!$F$12</f>
        <v>45.593894246691484</v>
      </c>
      <c r="O366">
        <v>20.43</v>
      </c>
      <c r="S366" s="44"/>
      <c r="T366" s="17"/>
      <c r="U366" s="17">
        <f t="shared" si="11"/>
        <v>1990.44</v>
      </c>
    </row>
    <row r="367" spans="1:21" x14ac:dyDescent="0.3">
      <c r="A367" s="2">
        <v>41533</v>
      </c>
      <c r="B367" s="3" t="s">
        <v>3</v>
      </c>
      <c r="C367" s="4">
        <v>6</v>
      </c>
      <c r="D367" s="4">
        <v>20840</v>
      </c>
      <c r="E367">
        <v>20782</v>
      </c>
      <c r="G367">
        <f t="shared" si="12"/>
        <v>9.7000000000000003E-2</v>
      </c>
      <c r="H367" s="22">
        <f>'Fuel usage &amp; cost'!$G$16</f>
        <v>1.4374228501645225</v>
      </c>
      <c r="I367" s="19">
        <f>'Fuel usage &amp; cost'!$B$12</f>
        <v>31.59</v>
      </c>
      <c r="J367" s="19">
        <f>'Fuel usage &amp; cost'!$F$12</f>
        <v>45.593894246691484</v>
      </c>
      <c r="O367">
        <v>13.09</v>
      </c>
      <c r="S367" s="44"/>
      <c r="T367" s="17"/>
      <c r="U367" s="17">
        <f t="shared" si="11"/>
        <v>2021.48</v>
      </c>
    </row>
    <row r="368" spans="1:21" x14ac:dyDescent="0.3">
      <c r="A368" s="2">
        <v>41533</v>
      </c>
      <c r="B368" s="3" t="s">
        <v>3</v>
      </c>
      <c r="C368" s="4">
        <v>7</v>
      </c>
      <c r="D368" s="4">
        <v>20780</v>
      </c>
      <c r="E368">
        <v>20782</v>
      </c>
      <c r="G368">
        <f t="shared" si="12"/>
        <v>9.7000000000000003E-2</v>
      </c>
      <c r="H368" s="22">
        <f>'Fuel usage &amp; cost'!$G$16</f>
        <v>1.4374228501645225</v>
      </c>
      <c r="I368" s="19">
        <f>'Fuel usage &amp; cost'!$B$12</f>
        <v>31.59</v>
      </c>
      <c r="J368" s="19">
        <f>'Fuel usage &amp; cost'!$F$12</f>
        <v>45.593894246691484</v>
      </c>
      <c r="O368">
        <v>28.13</v>
      </c>
      <c r="S368" s="44"/>
      <c r="T368" s="17"/>
      <c r="U368" s="17">
        <f t="shared" si="11"/>
        <v>2015.66</v>
      </c>
    </row>
    <row r="369" spans="1:21" x14ac:dyDescent="0.3">
      <c r="A369" s="2">
        <v>41533</v>
      </c>
      <c r="B369" s="3" t="s">
        <v>3</v>
      </c>
      <c r="C369" s="4">
        <v>8</v>
      </c>
      <c r="D369" s="4">
        <v>20760</v>
      </c>
      <c r="E369">
        <v>20782</v>
      </c>
      <c r="G369">
        <f t="shared" si="12"/>
        <v>9.7000000000000003E-2</v>
      </c>
      <c r="H369" s="22">
        <f>'Fuel usage &amp; cost'!$G$16</f>
        <v>1.4374228501645225</v>
      </c>
      <c r="I369" s="19">
        <f>'Fuel usage &amp; cost'!$B$12</f>
        <v>31.59</v>
      </c>
      <c r="J369" s="19">
        <f>'Fuel usage &amp; cost'!$F$12</f>
        <v>45.593894246691484</v>
      </c>
      <c r="O369">
        <v>35.19</v>
      </c>
      <c r="S369" s="44"/>
      <c r="T369" s="17"/>
      <c r="U369" s="17">
        <f t="shared" si="11"/>
        <v>2013.72</v>
      </c>
    </row>
    <row r="370" spans="1:21" x14ac:dyDescent="0.3">
      <c r="A370" s="2">
        <v>41533</v>
      </c>
      <c r="B370" s="3" t="s">
        <v>3</v>
      </c>
      <c r="C370" s="4">
        <v>9</v>
      </c>
      <c r="D370" s="4">
        <v>20600</v>
      </c>
      <c r="E370">
        <v>20782</v>
      </c>
      <c r="G370">
        <f t="shared" si="12"/>
        <v>9.7000000000000003E-2</v>
      </c>
      <c r="H370" s="22">
        <f>'Fuel usage &amp; cost'!$G$16</f>
        <v>1.4374228501645225</v>
      </c>
      <c r="I370" s="19">
        <f>'Fuel usage &amp; cost'!$B$12</f>
        <v>31.59</v>
      </c>
      <c r="J370" s="19">
        <f>'Fuel usage &amp; cost'!$F$12</f>
        <v>45.593894246691484</v>
      </c>
      <c r="O370">
        <v>39.46</v>
      </c>
      <c r="S370" s="44"/>
      <c r="T370" s="17"/>
      <c r="U370" s="17">
        <f t="shared" si="11"/>
        <v>1998.2</v>
      </c>
    </row>
    <row r="371" spans="1:21" x14ac:dyDescent="0.3">
      <c r="A371" s="2">
        <v>41533</v>
      </c>
      <c r="B371" s="3" t="s">
        <v>3</v>
      </c>
      <c r="C371" s="4">
        <v>10</v>
      </c>
      <c r="D371" s="4">
        <v>20700</v>
      </c>
      <c r="E371">
        <v>20782</v>
      </c>
      <c r="G371">
        <f t="shared" si="12"/>
        <v>9.7000000000000003E-2</v>
      </c>
      <c r="H371" s="22">
        <f>'Fuel usage &amp; cost'!$G$16</f>
        <v>1.4374228501645225</v>
      </c>
      <c r="I371" s="19">
        <f>'Fuel usage &amp; cost'!$B$12</f>
        <v>31.59</v>
      </c>
      <c r="J371" s="19">
        <f>'Fuel usage &amp; cost'!$F$12</f>
        <v>45.593894246691484</v>
      </c>
      <c r="O371">
        <v>36.85</v>
      </c>
      <c r="S371" s="44"/>
      <c r="T371" s="17"/>
      <c r="U371" s="17">
        <f t="shared" si="11"/>
        <v>2007.9</v>
      </c>
    </row>
    <row r="372" spans="1:21" x14ac:dyDescent="0.3">
      <c r="A372" s="2">
        <v>41533</v>
      </c>
      <c r="B372" s="3" t="s">
        <v>3</v>
      </c>
      <c r="C372" s="4">
        <v>11</v>
      </c>
      <c r="D372" s="4">
        <v>20700</v>
      </c>
      <c r="E372">
        <v>20782</v>
      </c>
      <c r="G372">
        <f t="shared" si="12"/>
        <v>9.7000000000000003E-2</v>
      </c>
      <c r="H372" s="22">
        <f>'Fuel usage &amp; cost'!$G$16</f>
        <v>1.4374228501645225</v>
      </c>
      <c r="I372" s="19">
        <f>'Fuel usage &amp; cost'!$B$12</f>
        <v>31.59</v>
      </c>
      <c r="J372" s="19">
        <f>'Fuel usage &amp; cost'!$F$12</f>
        <v>45.593894246691484</v>
      </c>
      <c r="O372">
        <v>35.44</v>
      </c>
      <c r="S372" s="44"/>
      <c r="T372" s="17"/>
      <c r="U372" s="17">
        <f t="shared" si="11"/>
        <v>2007.9</v>
      </c>
    </row>
    <row r="373" spans="1:21" x14ac:dyDescent="0.3">
      <c r="A373" s="2">
        <v>41533</v>
      </c>
      <c r="B373" s="3" t="s">
        <v>3</v>
      </c>
      <c r="C373" s="4">
        <v>12</v>
      </c>
      <c r="D373" s="4">
        <v>20780</v>
      </c>
      <c r="E373">
        <v>20782</v>
      </c>
      <c r="G373">
        <f t="shared" si="12"/>
        <v>9.7000000000000003E-2</v>
      </c>
      <c r="H373" s="22">
        <f>'Fuel usage &amp; cost'!$G$16</f>
        <v>1.4374228501645225</v>
      </c>
      <c r="I373" s="19">
        <f>'Fuel usage &amp; cost'!$B$12</f>
        <v>31.59</v>
      </c>
      <c r="J373" s="19">
        <f>'Fuel usage &amp; cost'!$F$12</f>
        <v>45.593894246691484</v>
      </c>
      <c r="O373">
        <v>34.700000000000003</v>
      </c>
      <c r="S373" s="44"/>
      <c r="T373" s="17"/>
      <c r="U373" s="17">
        <f t="shared" si="11"/>
        <v>2015.66</v>
      </c>
    </row>
    <row r="374" spans="1:21" x14ac:dyDescent="0.3">
      <c r="A374" s="2">
        <v>41533</v>
      </c>
      <c r="B374" s="3" t="s">
        <v>3</v>
      </c>
      <c r="C374" s="4">
        <v>13</v>
      </c>
      <c r="D374" s="4">
        <v>20820</v>
      </c>
      <c r="E374">
        <v>20782</v>
      </c>
      <c r="G374">
        <f t="shared" si="12"/>
        <v>9.7000000000000003E-2</v>
      </c>
      <c r="H374" s="22">
        <f>'Fuel usage &amp; cost'!$G$16</f>
        <v>1.4374228501645225</v>
      </c>
      <c r="I374" s="19">
        <f>'Fuel usage &amp; cost'!$B$12</f>
        <v>31.59</v>
      </c>
      <c r="J374" s="19">
        <f>'Fuel usage &amp; cost'!$F$12</f>
        <v>45.593894246691484</v>
      </c>
      <c r="O374">
        <v>36.72</v>
      </c>
      <c r="S374" s="44"/>
      <c r="T374" s="17"/>
      <c r="U374" s="17">
        <f t="shared" si="11"/>
        <v>2019.54</v>
      </c>
    </row>
    <row r="375" spans="1:21" x14ac:dyDescent="0.3">
      <c r="A375" s="2">
        <v>41533</v>
      </c>
      <c r="B375" s="3" t="s">
        <v>3</v>
      </c>
      <c r="C375" s="4">
        <v>14</v>
      </c>
      <c r="D375" s="4">
        <v>20880</v>
      </c>
      <c r="E375">
        <v>20782</v>
      </c>
      <c r="G375">
        <f t="shared" si="12"/>
        <v>9.7000000000000003E-2</v>
      </c>
      <c r="H375" s="22">
        <f>'Fuel usage &amp; cost'!$G$16</f>
        <v>1.4374228501645225</v>
      </c>
      <c r="I375" s="19">
        <f>'Fuel usage &amp; cost'!$B$12</f>
        <v>31.59</v>
      </c>
      <c r="J375" s="19">
        <f>'Fuel usage &amp; cost'!$F$12</f>
        <v>45.593894246691484</v>
      </c>
      <c r="O375">
        <v>37.28</v>
      </c>
      <c r="S375" s="44"/>
      <c r="T375" s="17"/>
      <c r="U375" s="17">
        <f t="shared" si="11"/>
        <v>2025.3600000000001</v>
      </c>
    </row>
    <row r="376" spans="1:21" x14ac:dyDescent="0.3">
      <c r="A376" s="2">
        <v>41533</v>
      </c>
      <c r="B376" s="3" t="s">
        <v>3</v>
      </c>
      <c r="C376" s="4">
        <v>15</v>
      </c>
      <c r="D376" s="4">
        <v>20840</v>
      </c>
      <c r="E376">
        <v>20782</v>
      </c>
      <c r="G376">
        <f t="shared" si="12"/>
        <v>9.7000000000000003E-2</v>
      </c>
      <c r="H376" s="22">
        <f>'Fuel usage &amp; cost'!$G$16</f>
        <v>1.4374228501645225</v>
      </c>
      <c r="I376" s="19">
        <f>'Fuel usage &amp; cost'!$B$12</f>
        <v>31.59</v>
      </c>
      <c r="J376" s="19">
        <f>'Fuel usage &amp; cost'!$F$12</f>
        <v>45.593894246691484</v>
      </c>
      <c r="O376">
        <v>36.020000000000003</v>
      </c>
      <c r="S376" s="44"/>
      <c r="T376" s="17"/>
      <c r="U376" s="17">
        <f t="shared" si="11"/>
        <v>2021.48</v>
      </c>
    </row>
    <row r="377" spans="1:21" x14ac:dyDescent="0.3">
      <c r="A377" s="2">
        <v>41533</v>
      </c>
      <c r="B377" s="3" t="s">
        <v>3</v>
      </c>
      <c r="C377" s="4">
        <v>16</v>
      </c>
      <c r="D377" s="4">
        <v>20780</v>
      </c>
      <c r="E377">
        <v>20782</v>
      </c>
      <c r="G377">
        <f t="shared" si="12"/>
        <v>9.7000000000000003E-2</v>
      </c>
      <c r="H377" s="22">
        <f>'Fuel usage &amp; cost'!$G$16</f>
        <v>1.4374228501645225</v>
      </c>
      <c r="I377" s="19">
        <f>'Fuel usage &amp; cost'!$B$12</f>
        <v>31.59</v>
      </c>
      <c r="J377" s="19">
        <f>'Fuel usage &amp; cost'!$F$12</f>
        <v>45.593894246691484</v>
      </c>
      <c r="O377">
        <v>31.97</v>
      </c>
      <c r="S377" s="44"/>
      <c r="T377" s="17"/>
      <c r="U377" s="17">
        <f t="shared" si="11"/>
        <v>2015.66</v>
      </c>
    </row>
    <row r="378" spans="1:21" x14ac:dyDescent="0.3">
      <c r="A378" s="2">
        <v>41533</v>
      </c>
      <c r="B378" s="3" t="s">
        <v>3</v>
      </c>
      <c r="C378" s="4">
        <v>17</v>
      </c>
      <c r="D378" s="4">
        <v>20920</v>
      </c>
      <c r="E378">
        <v>20782</v>
      </c>
      <c r="G378">
        <f t="shared" si="12"/>
        <v>9.7000000000000003E-2</v>
      </c>
      <c r="H378" s="22">
        <f>'Fuel usage &amp; cost'!$G$16</f>
        <v>1.4374228501645225</v>
      </c>
      <c r="I378" s="19">
        <f>'Fuel usage &amp; cost'!$B$12</f>
        <v>31.59</v>
      </c>
      <c r="J378" s="19">
        <f>'Fuel usage &amp; cost'!$F$12</f>
        <v>45.593894246691484</v>
      </c>
      <c r="O378">
        <v>32.06</v>
      </c>
      <c r="S378" s="44"/>
      <c r="T378" s="17"/>
      <c r="U378" s="17">
        <f t="shared" si="11"/>
        <v>2029.24</v>
      </c>
    </row>
    <row r="379" spans="1:21" x14ac:dyDescent="0.3">
      <c r="A379" s="2">
        <v>41533</v>
      </c>
      <c r="B379" s="3" t="s">
        <v>3</v>
      </c>
      <c r="C379" s="4">
        <v>18</v>
      </c>
      <c r="D379" s="4">
        <v>20860</v>
      </c>
      <c r="E379">
        <v>20782</v>
      </c>
      <c r="G379">
        <f t="shared" si="12"/>
        <v>9.7000000000000003E-2</v>
      </c>
      <c r="H379" s="22">
        <f>'Fuel usage &amp; cost'!$G$16</f>
        <v>1.4374228501645225</v>
      </c>
      <c r="I379" s="19">
        <f>'Fuel usage &amp; cost'!$B$12</f>
        <v>31.59</v>
      </c>
      <c r="J379" s="19">
        <f>'Fuel usage &amp; cost'!$F$12</f>
        <v>45.593894246691484</v>
      </c>
      <c r="O379">
        <v>32.26</v>
      </c>
      <c r="S379" s="44"/>
      <c r="T379" s="17"/>
      <c r="U379" s="17">
        <f t="shared" si="11"/>
        <v>2023.42</v>
      </c>
    </row>
    <row r="380" spans="1:21" x14ac:dyDescent="0.3">
      <c r="A380" s="2">
        <v>41533</v>
      </c>
      <c r="B380" s="3" t="s">
        <v>3</v>
      </c>
      <c r="C380" s="4">
        <v>19</v>
      </c>
      <c r="D380" s="4">
        <v>20900</v>
      </c>
      <c r="E380">
        <v>20782</v>
      </c>
      <c r="G380">
        <f t="shared" si="12"/>
        <v>9.7000000000000003E-2</v>
      </c>
      <c r="H380" s="22">
        <f>'Fuel usage &amp; cost'!$G$16</f>
        <v>1.4374228501645225</v>
      </c>
      <c r="I380" s="19">
        <f>'Fuel usage &amp; cost'!$B$12</f>
        <v>31.59</v>
      </c>
      <c r="J380" s="19">
        <f>'Fuel usage &amp; cost'!$F$12</f>
        <v>45.593894246691484</v>
      </c>
      <c r="O380">
        <v>29.96</v>
      </c>
      <c r="S380" s="44"/>
      <c r="T380" s="17"/>
      <c r="U380" s="17">
        <f t="shared" si="11"/>
        <v>2027.3</v>
      </c>
    </row>
    <row r="381" spans="1:21" x14ac:dyDescent="0.3">
      <c r="A381" s="2">
        <v>41533</v>
      </c>
      <c r="B381" s="3" t="s">
        <v>3</v>
      </c>
      <c r="C381" s="4">
        <v>20</v>
      </c>
      <c r="D381" s="4">
        <v>20960</v>
      </c>
      <c r="E381">
        <v>20782</v>
      </c>
      <c r="G381">
        <f t="shared" si="12"/>
        <v>9.7000000000000003E-2</v>
      </c>
      <c r="H381" s="22">
        <f>'Fuel usage &amp; cost'!$G$16</f>
        <v>1.4374228501645225</v>
      </c>
      <c r="I381" s="19">
        <f>'Fuel usage &amp; cost'!$B$12</f>
        <v>31.59</v>
      </c>
      <c r="J381" s="19">
        <f>'Fuel usage &amp; cost'!$F$12</f>
        <v>45.593894246691484</v>
      </c>
      <c r="O381">
        <v>32</v>
      </c>
      <c r="S381" s="44"/>
      <c r="T381" s="17"/>
      <c r="U381" s="17">
        <f t="shared" si="11"/>
        <v>2033.1200000000001</v>
      </c>
    </row>
    <row r="382" spans="1:21" x14ac:dyDescent="0.3">
      <c r="A382" s="2">
        <v>41533</v>
      </c>
      <c r="B382" s="3" t="s">
        <v>3</v>
      </c>
      <c r="C382" s="4">
        <v>21</v>
      </c>
      <c r="D382" s="4">
        <v>20880</v>
      </c>
      <c r="E382">
        <v>20782</v>
      </c>
      <c r="G382">
        <f t="shared" si="12"/>
        <v>9.7000000000000003E-2</v>
      </c>
      <c r="H382" s="22">
        <f>'Fuel usage &amp; cost'!$G$16</f>
        <v>1.4374228501645225</v>
      </c>
      <c r="I382" s="19">
        <f>'Fuel usage &amp; cost'!$B$12</f>
        <v>31.59</v>
      </c>
      <c r="J382" s="19">
        <f>'Fuel usage &amp; cost'!$F$12</f>
        <v>45.593894246691484</v>
      </c>
      <c r="O382">
        <v>37.43</v>
      </c>
      <c r="S382" s="44"/>
      <c r="T382" s="17"/>
      <c r="U382" s="17">
        <f t="shared" si="11"/>
        <v>2025.3600000000001</v>
      </c>
    </row>
    <row r="383" spans="1:21" x14ac:dyDescent="0.3">
      <c r="A383" s="2">
        <v>41533</v>
      </c>
      <c r="B383" s="3" t="s">
        <v>3</v>
      </c>
      <c r="C383" s="4">
        <v>22</v>
      </c>
      <c r="D383" s="4">
        <v>20740</v>
      </c>
      <c r="E383">
        <v>20782</v>
      </c>
      <c r="G383">
        <f t="shared" si="12"/>
        <v>9.7000000000000003E-2</v>
      </c>
      <c r="H383" s="22">
        <f>'Fuel usage &amp; cost'!$G$16</f>
        <v>1.4374228501645225</v>
      </c>
      <c r="I383" s="19">
        <f>'Fuel usage &amp; cost'!$B$12</f>
        <v>31.59</v>
      </c>
      <c r="J383" s="19">
        <f>'Fuel usage &amp; cost'!$F$12</f>
        <v>45.593894246691484</v>
      </c>
      <c r="N383" s="19"/>
      <c r="O383">
        <v>25.61</v>
      </c>
      <c r="S383" s="44"/>
      <c r="T383" s="17"/>
      <c r="U383" s="17">
        <f t="shared" si="11"/>
        <v>2011.78</v>
      </c>
    </row>
    <row r="384" spans="1:21" x14ac:dyDescent="0.3">
      <c r="A384" s="2">
        <v>41533</v>
      </c>
      <c r="B384" s="3" t="s">
        <v>3</v>
      </c>
      <c r="C384" s="4">
        <v>23</v>
      </c>
      <c r="D384" s="4">
        <v>17680</v>
      </c>
      <c r="E384">
        <v>20782</v>
      </c>
      <c r="G384">
        <f t="shared" si="12"/>
        <v>9.7000000000000003E-2</v>
      </c>
      <c r="H384" s="22">
        <f>'Fuel usage &amp; cost'!$G$16</f>
        <v>1.4374228501645225</v>
      </c>
      <c r="I384" s="19">
        <f>'Fuel usage &amp; cost'!$B$12</f>
        <v>31.59</v>
      </c>
      <c r="J384" s="19">
        <f>'Fuel usage &amp; cost'!$F$12</f>
        <v>45.593894246691484</v>
      </c>
      <c r="O384">
        <v>23.38</v>
      </c>
      <c r="S384" s="44"/>
      <c r="T384" s="17"/>
      <c r="U384" s="17">
        <f t="shared" si="11"/>
        <v>1714.96</v>
      </c>
    </row>
    <row r="385" spans="1:28" x14ac:dyDescent="0.3">
      <c r="A385" s="9">
        <v>41533</v>
      </c>
      <c r="B385" s="10" t="s">
        <v>3</v>
      </c>
      <c r="C385" s="11">
        <v>24</v>
      </c>
      <c r="D385" s="11">
        <v>14820</v>
      </c>
      <c r="E385">
        <v>20782</v>
      </c>
      <c r="F385">
        <f>(E385-D385)/1000</f>
        <v>5.9619999999999997</v>
      </c>
      <c r="G385">
        <f t="shared" si="12"/>
        <v>9.7000000000000003E-2</v>
      </c>
      <c r="H385" s="22">
        <f>'Fuel usage &amp; cost'!$G$16</f>
        <v>1.4374228501645225</v>
      </c>
      <c r="I385" s="19">
        <f>'Fuel usage &amp; cost'!$B$12</f>
        <v>31.59</v>
      </c>
      <c r="J385" s="19">
        <f>'Fuel usage &amp; cost'!$F$12</f>
        <v>45.593894246691484</v>
      </c>
      <c r="K385" s="18">
        <f>(E385/1000)*H385*I385</f>
        <v>943.6729596222425</v>
      </c>
      <c r="L385" s="18">
        <f>(D385/1000)*J385</f>
        <v>675.70151273596775</v>
      </c>
      <c r="M385" s="43">
        <f>(K385/F385)-(L385/F385)</f>
        <v>44.946569420710304</v>
      </c>
      <c r="N385" s="19">
        <f>K385-L385</f>
        <v>267.97144688627475</v>
      </c>
      <c r="O385">
        <v>25.72</v>
      </c>
      <c r="P385" s="17">
        <f>O385*F385</f>
        <v>153.34263999999999</v>
      </c>
      <c r="Q385" s="19">
        <f>N385-P385</f>
        <v>114.62880688627476</v>
      </c>
      <c r="R385" s="19">
        <f>D385*G385</f>
        <v>1437.54</v>
      </c>
      <c r="S385" s="43">
        <f>F385*((G385*1000)-M385+(0.4*(M385-O385)))</f>
        <v>356.19407586823507</v>
      </c>
      <c r="T385" s="19">
        <f>(D385*G385)+S385</f>
        <v>1793.7340758682351</v>
      </c>
      <c r="U385" s="17"/>
      <c r="W385" s="19"/>
      <c r="X385">
        <f t="shared" ref="X385:X390" si="13">E385*G385</f>
        <v>2015.854</v>
      </c>
      <c r="Y385" s="19">
        <f t="shared" ref="Y385:Y390" si="14">X385-N385+P385+AA385</f>
        <v>1947.0767158682354</v>
      </c>
      <c r="Z385" s="19">
        <f>X385-Y385</f>
        <v>68.777284131764645</v>
      </c>
      <c r="AA385" s="19">
        <f t="shared" ref="AA385:AA390" si="15">Q385*0.4</f>
        <v>45.851522754509908</v>
      </c>
      <c r="AB385" s="19"/>
    </row>
    <row r="386" spans="1:28" x14ac:dyDescent="0.3">
      <c r="A386" s="9">
        <v>41534</v>
      </c>
      <c r="B386" s="10" t="s">
        <v>3</v>
      </c>
      <c r="C386" s="11">
        <v>1</v>
      </c>
      <c r="D386" s="11">
        <v>14660</v>
      </c>
      <c r="E386">
        <v>20782</v>
      </c>
      <c r="F386">
        <f t="shared" ref="F386:F390" si="16">(E386-D386)/1000</f>
        <v>6.1219999999999999</v>
      </c>
      <c r="G386">
        <f t="shared" si="12"/>
        <v>9.7000000000000003E-2</v>
      </c>
      <c r="H386" s="22">
        <f>'Fuel usage &amp; cost'!$G$16</f>
        <v>1.4374228501645225</v>
      </c>
      <c r="I386" s="19">
        <f>'Fuel usage &amp; cost'!$B$12</f>
        <v>31.59</v>
      </c>
      <c r="J386" s="19">
        <f>'Fuel usage &amp; cost'!$F$12</f>
        <v>45.593894246691484</v>
      </c>
      <c r="K386" s="18">
        <f t="shared" ref="K386:K390" si="17">(E386/1000)*J386</f>
        <v>947.53231023474245</v>
      </c>
      <c r="L386" s="18">
        <f t="shared" ref="L386:L390" si="18">(D386/1000)*J386</f>
        <v>668.40648965649711</v>
      </c>
      <c r="M386" s="43">
        <f t="shared" ref="M386:M390" si="19">(K386/F386)-(L386/F386)</f>
        <v>45.593894246691505</v>
      </c>
      <c r="N386" s="19">
        <f t="shared" ref="N386:N390" si="20">K386-L386</f>
        <v>279.12582057824534</v>
      </c>
      <c r="O386">
        <v>27.54</v>
      </c>
      <c r="P386" s="17">
        <f t="shared" ref="P386:P390" si="21">O386*F386</f>
        <v>168.59987999999998</v>
      </c>
      <c r="Q386" s="19">
        <f t="shared" ref="Q386:Q390" si="22">N386-P386</f>
        <v>110.52594057824535</v>
      </c>
      <c r="R386" s="19">
        <f t="shared" ref="R386:R390" si="23">D386*G386</f>
        <v>1422.02</v>
      </c>
      <c r="S386" s="43">
        <f t="shared" ref="S386:S390" si="24">F386*((G386*1000)-M386+(0.4*(M386-O386)))</f>
        <v>358.91855565305275</v>
      </c>
      <c r="T386" s="19">
        <f t="shared" ref="T386:T390" si="25">(D386*G386)+S386</f>
        <v>1780.9385556530528</v>
      </c>
      <c r="U386" s="17"/>
      <c r="W386" s="19"/>
      <c r="X386">
        <f t="shared" si="13"/>
        <v>2015.854</v>
      </c>
      <c r="Y386" s="19">
        <f t="shared" si="14"/>
        <v>1949.5384356530528</v>
      </c>
      <c r="Z386" s="19">
        <f t="shared" ref="Z386:Z390" si="26">X386-Y386</f>
        <v>66.315564346947212</v>
      </c>
      <c r="AA386" s="19">
        <f t="shared" si="15"/>
        <v>44.210376231298142</v>
      </c>
    </row>
    <row r="387" spans="1:28" x14ac:dyDescent="0.3">
      <c r="A387" s="9">
        <v>41534</v>
      </c>
      <c r="B387" s="10" t="s">
        <v>3</v>
      </c>
      <c r="C387" s="11">
        <v>2</v>
      </c>
      <c r="D387" s="11">
        <v>14820</v>
      </c>
      <c r="E387">
        <v>20782</v>
      </c>
      <c r="F387">
        <f t="shared" si="16"/>
        <v>5.9619999999999997</v>
      </c>
      <c r="G387">
        <f t="shared" si="12"/>
        <v>9.7000000000000003E-2</v>
      </c>
      <c r="H387" s="22">
        <f>'Fuel usage &amp; cost'!$G$16</f>
        <v>1.4374228501645225</v>
      </c>
      <c r="I387" s="19">
        <f>'Fuel usage &amp; cost'!$B$12</f>
        <v>31.59</v>
      </c>
      <c r="J387" s="19">
        <f>'Fuel usage &amp; cost'!$F$12</f>
        <v>45.593894246691484</v>
      </c>
      <c r="K387" s="18">
        <f t="shared" si="17"/>
        <v>947.53231023474245</v>
      </c>
      <c r="L387" s="18">
        <f t="shared" si="18"/>
        <v>675.70151273596775</v>
      </c>
      <c r="M387" s="43">
        <f t="shared" si="19"/>
        <v>45.593894246691505</v>
      </c>
      <c r="N387" s="19">
        <f t="shared" si="20"/>
        <v>271.8307974987747</v>
      </c>
      <c r="O387">
        <v>32.07</v>
      </c>
      <c r="P387" s="17">
        <f t="shared" si="21"/>
        <v>191.20133999999999</v>
      </c>
      <c r="Q387" s="19">
        <f t="shared" si="22"/>
        <v>80.629457498774713</v>
      </c>
      <c r="R387" s="19">
        <f t="shared" si="23"/>
        <v>1437.54</v>
      </c>
      <c r="S387" s="43">
        <f t="shared" si="24"/>
        <v>338.73498550073515</v>
      </c>
      <c r="T387" s="19">
        <f t="shared" si="25"/>
        <v>1776.2749855007351</v>
      </c>
      <c r="U387" s="17"/>
      <c r="W387" s="19"/>
      <c r="X387">
        <f t="shared" si="13"/>
        <v>2015.854</v>
      </c>
      <c r="Y387" s="19">
        <f t="shared" si="14"/>
        <v>1967.4763255007354</v>
      </c>
      <c r="Z387" s="19">
        <f t="shared" si="26"/>
        <v>48.377674499264685</v>
      </c>
      <c r="AA387" s="19">
        <f t="shared" si="15"/>
        <v>32.251782999509885</v>
      </c>
    </row>
    <row r="388" spans="1:28" x14ac:dyDescent="0.3">
      <c r="A388" s="9">
        <v>41534</v>
      </c>
      <c r="B388" s="10" t="s">
        <v>3</v>
      </c>
      <c r="C388" s="11">
        <v>3</v>
      </c>
      <c r="D388" s="11">
        <v>14820</v>
      </c>
      <c r="E388">
        <v>20782</v>
      </c>
      <c r="F388">
        <f t="shared" si="16"/>
        <v>5.9619999999999997</v>
      </c>
      <c r="G388">
        <f t="shared" si="12"/>
        <v>9.7000000000000003E-2</v>
      </c>
      <c r="H388" s="22">
        <f>'Fuel usage &amp; cost'!$G$16</f>
        <v>1.4374228501645225</v>
      </c>
      <c r="I388" s="19">
        <f>'Fuel usage &amp; cost'!$B$12</f>
        <v>31.59</v>
      </c>
      <c r="J388" s="19">
        <f>'Fuel usage &amp; cost'!$F$12</f>
        <v>45.593894246691484</v>
      </c>
      <c r="K388" s="18">
        <f t="shared" si="17"/>
        <v>947.53231023474245</v>
      </c>
      <c r="L388" s="18">
        <f t="shared" si="18"/>
        <v>675.70151273596775</v>
      </c>
      <c r="M388" s="43">
        <f t="shared" si="19"/>
        <v>45.593894246691505</v>
      </c>
      <c r="N388" s="19">
        <f t="shared" si="20"/>
        <v>271.8307974987747</v>
      </c>
      <c r="O388">
        <v>38.590000000000003</v>
      </c>
      <c r="P388" s="17">
        <f t="shared" si="21"/>
        <v>230.07358000000002</v>
      </c>
      <c r="Q388" s="19">
        <f t="shared" si="22"/>
        <v>41.757217498774679</v>
      </c>
      <c r="R388" s="19">
        <f t="shared" si="23"/>
        <v>1437.54</v>
      </c>
      <c r="S388" s="43">
        <f t="shared" si="24"/>
        <v>323.18608950073514</v>
      </c>
      <c r="T388" s="19">
        <f t="shared" si="25"/>
        <v>1760.726089500735</v>
      </c>
      <c r="U388" s="17"/>
      <c r="W388" s="19"/>
      <c r="X388">
        <f t="shared" si="13"/>
        <v>2015.854</v>
      </c>
      <c r="Y388" s="19">
        <f t="shared" si="14"/>
        <v>1990.7996695007353</v>
      </c>
      <c r="Z388" s="19">
        <f t="shared" si="26"/>
        <v>25.054330499264779</v>
      </c>
      <c r="AA388" s="19">
        <f t="shared" si="15"/>
        <v>16.702886999509872</v>
      </c>
    </row>
    <row r="389" spans="1:28" x14ac:dyDescent="0.3">
      <c r="A389" s="9">
        <v>41534</v>
      </c>
      <c r="B389" s="10" t="s">
        <v>3</v>
      </c>
      <c r="C389" s="11">
        <v>4</v>
      </c>
      <c r="D389" s="11">
        <v>14860</v>
      </c>
      <c r="E389">
        <v>20782</v>
      </c>
      <c r="F389">
        <f t="shared" si="16"/>
        <v>5.9219999999999997</v>
      </c>
      <c r="G389">
        <f t="shared" si="12"/>
        <v>9.7000000000000003E-2</v>
      </c>
      <c r="H389" s="22">
        <f>'Fuel usage &amp; cost'!$G$16</f>
        <v>1.4374228501645225</v>
      </c>
      <c r="I389" s="19">
        <f>'Fuel usage &amp; cost'!$B$12</f>
        <v>31.59</v>
      </c>
      <c r="J389" s="19">
        <f>'Fuel usage &amp; cost'!$F$12</f>
        <v>45.593894246691484</v>
      </c>
      <c r="K389" s="18">
        <f t="shared" si="17"/>
        <v>947.53231023474245</v>
      </c>
      <c r="L389" s="18">
        <f t="shared" si="18"/>
        <v>677.52526850583547</v>
      </c>
      <c r="M389" s="43">
        <f t="shared" si="19"/>
        <v>45.593894246691505</v>
      </c>
      <c r="N389" s="19">
        <f t="shared" si="20"/>
        <v>270.00704172890698</v>
      </c>
      <c r="O389">
        <v>26.38</v>
      </c>
      <c r="P389" s="17">
        <f t="shared" si="21"/>
        <v>156.22235999999998</v>
      </c>
      <c r="Q389" s="19">
        <f t="shared" si="22"/>
        <v>113.784681728907</v>
      </c>
      <c r="R389" s="19">
        <f t="shared" si="23"/>
        <v>1441.42</v>
      </c>
      <c r="S389" s="43">
        <f t="shared" si="24"/>
        <v>349.94083096265575</v>
      </c>
      <c r="T389" s="19">
        <f t="shared" si="25"/>
        <v>1791.3608309626559</v>
      </c>
      <c r="U389" s="17"/>
      <c r="W389" s="19"/>
      <c r="X389">
        <f t="shared" si="13"/>
        <v>2015.854</v>
      </c>
      <c r="Y389" s="19">
        <f t="shared" si="14"/>
        <v>1947.5831909626559</v>
      </c>
      <c r="Z389" s="19">
        <f t="shared" si="26"/>
        <v>68.270809037344179</v>
      </c>
      <c r="AA389" s="19">
        <f t="shared" si="15"/>
        <v>45.513872691562803</v>
      </c>
    </row>
    <row r="390" spans="1:28" x14ac:dyDescent="0.3">
      <c r="A390" s="9">
        <v>41534</v>
      </c>
      <c r="B390" s="10" t="s">
        <v>3</v>
      </c>
      <c r="C390" s="11">
        <v>5</v>
      </c>
      <c r="D390" s="11">
        <v>14860</v>
      </c>
      <c r="E390">
        <v>20782</v>
      </c>
      <c r="F390">
        <f t="shared" si="16"/>
        <v>5.9219999999999997</v>
      </c>
      <c r="G390">
        <f t="shared" si="12"/>
        <v>9.7000000000000003E-2</v>
      </c>
      <c r="H390" s="22">
        <f>'Fuel usage &amp; cost'!$G$16</f>
        <v>1.4374228501645225</v>
      </c>
      <c r="I390" s="19">
        <f>'Fuel usage &amp; cost'!$B$12</f>
        <v>31.59</v>
      </c>
      <c r="J390" s="19">
        <f>'Fuel usage &amp; cost'!$F$12</f>
        <v>45.593894246691484</v>
      </c>
      <c r="K390" s="18">
        <f t="shared" si="17"/>
        <v>947.53231023474245</v>
      </c>
      <c r="L390" s="18">
        <f t="shared" si="18"/>
        <v>677.52526850583547</v>
      </c>
      <c r="M390" s="43">
        <f t="shared" si="19"/>
        <v>45.593894246691505</v>
      </c>
      <c r="N390" s="19">
        <f t="shared" si="20"/>
        <v>270.00704172890698</v>
      </c>
      <c r="O390">
        <v>22.52</v>
      </c>
      <c r="P390" s="17">
        <f t="shared" si="21"/>
        <v>133.36344</v>
      </c>
      <c r="Q390" s="19">
        <f t="shared" si="22"/>
        <v>136.64360172890699</v>
      </c>
      <c r="R390" s="19">
        <f t="shared" si="23"/>
        <v>1441.42</v>
      </c>
      <c r="S390" s="43">
        <f t="shared" si="24"/>
        <v>359.08439896265571</v>
      </c>
      <c r="T390" s="19">
        <f t="shared" si="25"/>
        <v>1800.5043989626558</v>
      </c>
      <c r="U390" s="17"/>
      <c r="W390" s="19"/>
      <c r="X390">
        <f t="shared" si="13"/>
        <v>2015.854</v>
      </c>
      <c r="Y390" s="19">
        <f t="shared" si="14"/>
        <v>1933.8678389626562</v>
      </c>
      <c r="Z390" s="19">
        <f t="shared" si="26"/>
        <v>81.986161037343891</v>
      </c>
      <c r="AA390" s="19">
        <f t="shared" si="15"/>
        <v>54.657440691562797</v>
      </c>
    </row>
    <row r="391" spans="1:28" x14ac:dyDescent="0.3">
      <c r="A391" s="2">
        <v>41534</v>
      </c>
      <c r="B391" s="3" t="s">
        <v>3</v>
      </c>
      <c r="C391" s="4">
        <v>6</v>
      </c>
      <c r="D391" s="4">
        <v>17520</v>
      </c>
      <c r="E391">
        <v>20782</v>
      </c>
      <c r="G391">
        <f t="shared" si="12"/>
        <v>9.7000000000000003E-2</v>
      </c>
      <c r="H391" s="22">
        <f>'Fuel usage &amp; cost'!$G$16</f>
        <v>1.4374228501645225</v>
      </c>
      <c r="I391" s="19">
        <f>'Fuel usage &amp; cost'!$B$12</f>
        <v>31.59</v>
      </c>
      <c r="J391" s="19">
        <f>'Fuel usage &amp; cost'!$F$12</f>
        <v>45.593894246691484</v>
      </c>
      <c r="M391" s="44"/>
      <c r="O391">
        <v>27.58</v>
      </c>
      <c r="S391" s="44"/>
      <c r="U391" s="17">
        <f t="shared" ref="U391:U450" si="27">D391*G391</f>
        <v>1699.44</v>
      </c>
    </row>
    <row r="392" spans="1:28" x14ac:dyDescent="0.3">
      <c r="A392" s="2">
        <v>41534</v>
      </c>
      <c r="B392" s="3" t="s">
        <v>3</v>
      </c>
      <c r="C392" s="4">
        <v>7</v>
      </c>
      <c r="D392" s="4">
        <v>20960</v>
      </c>
      <c r="E392">
        <v>20782</v>
      </c>
      <c r="G392">
        <f t="shared" si="12"/>
        <v>9.7000000000000003E-2</v>
      </c>
      <c r="H392" s="22">
        <f>'Fuel usage &amp; cost'!$G$16</f>
        <v>1.4374228501645225</v>
      </c>
      <c r="I392" s="19">
        <f>'Fuel usage &amp; cost'!$B$12</f>
        <v>31.59</v>
      </c>
      <c r="J392" s="19">
        <f>'Fuel usage &amp; cost'!$F$12</f>
        <v>45.593894246691484</v>
      </c>
      <c r="M392" s="44"/>
      <c r="O392">
        <v>39.15</v>
      </c>
      <c r="S392" s="44"/>
      <c r="U392" s="17">
        <f t="shared" si="27"/>
        <v>2033.1200000000001</v>
      </c>
    </row>
    <row r="393" spans="1:28" x14ac:dyDescent="0.3">
      <c r="A393" s="2">
        <v>41534</v>
      </c>
      <c r="B393" s="3" t="s">
        <v>3</v>
      </c>
      <c r="C393" s="4">
        <v>8</v>
      </c>
      <c r="D393" s="4">
        <v>20900</v>
      </c>
      <c r="E393">
        <v>20782</v>
      </c>
      <c r="G393">
        <f t="shared" si="12"/>
        <v>9.7000000000000003E-2</v>
      </c>
      <c r="H393" s="22">
        <f>'Fuel usage &amp; cost'!$G$16</f>
        <v>1.4374228501645225</v>
      </c>
      <c r="I393" s="19">
        <f>'Fuel usage &amp; cost'!$B$12</f>
        <v>31.59</v>
      </c>
      <c r="J393" s="19">
        <f>'Fuel usage &amp; cost'!$F$12</f>
        <v>45.593894246691484</v>
      </c>
      <c r="M393" s="44"/>
      <c r="O393">
        <v>34.29</v>
      </c>
      <c r="S393" s="44"/>
      <c r="U393" s="17">
        <f t="shared" si="27"/>
        <v>2027.3</v>
      </c>
    </row>
    <row r="394" spans="1:28" x14ac:dyDescent="0.3">
      <c r="A394" s="2">
        <v>41534</v>
      </c>
      <c r="B394" s="3" t="s">
        <v>3</v>
      </c>
      <c r="C394" s="4">
        <v>9</v>
      </c>
      <c r="D394" s="4">
        <v>20300</v>
      </c>
      <c r="E394">
        <v>20782</v>
      </c>
      <c r="G394">
        <f t="shared" si="12"/>
        <v>9.7000000000000003E-2</v>
      </c>
      <c r="H394" s="22">
        <f>'Fuel usage &amp; cost'!$G$16</f>
        <v>1.4374228501645225</v>
      </c>
      <c r="I394" s="19">
        <f>'Fuel usage &amp; cost'!$B$12</f>
        <v>31.59</v>
      </c>
      <c r="J394" s="19">
        <f>'Fuel usage &amp; cost'!$F$12</f>
        <v>45.593894246691484</v>
      </c>
      <c r="M394" s="44"/>
      <c r="O394">
        <v>29.5</v>
      </c>
      <c r="S394" s="44"/>
      <c r="U394" s="17">
        <f t="shared" si="27"/>
        <v>1969.1000000000001</v>
      </c>
    </row>
    <row r="395" spans="1:28" x14ac:dyDescent="0.3">
      <c r="A395" s="2">
        <v>41534</v>
      </c>
      <c r="B395" s="3" t="s">
        <v>3</v>
      </c>
      <c r="C395" s="4">
        <v>10</v>
      </c>
      <c r="D395" s="4">
        <v>20860</v>
      </c>
      <c r="E395">
        <v>20782</v>
      </c>
      <c r="G395">
        <f t="shared" si="12"/>
        <v>9.7000000000000003E-2</v>
      </c>
      <c r="H395" s="22">
        <f>'Fuel usage &amp; cost'!$G$16</f>
        <v>1.4374228501645225</v>
      </c>
      <c r="I395" s="19">
        <f>'Fuel usage &amp; cost'!$B$12</f>
        <v>31.59</v>
      </c>
      <c r="J395" s="19">
        <f>'Fuel usage &amp; cost'!$F$12</f>
        <v>45.593894246691484</v>
      </c>
      <c r="M395" s="44"/>
      <c r="O395">
        <v>30.11</v>
      </c>
      <c r="S395" s="44"/>
      <c r="U395" s="17">
        <f t="shared" si="27"/>
        <v>2023.42</v>
      </c>
    </row>
    <row r="396" spans="1:28" x14ac:dyDescent="0.3">
      <c r="A396" s="2">
        <v>41534</v>
      </c>
      <c r="B396" s="3" t="s">
        <v>3</v>
      </c>
      <c r="C396" s="4">
        <v>11</v>
      </c>
      <c r="D396" s="4">
        <v>20820</v>
      </c>
      <c r="E396">
        <v>20782</v>
      </c>
      <c r="G396">
        <f t="shared" si="12"/>
        <v>9.7000000000000003E-2</v>
      </c>
      <c r="H396" s="22">
        <f>'Fuel usage &amp; cost'!$G$16</f>
        <v>1.4374228501645225</v>
      </c>
      <c r="I396" s="19">
        <f>'Fuel usage &amp; cost'!$B$12</f>
        <v>31.59</v>
      </c>
      <c r="J396" s="19">
        <f>'Fuel usage &amp; cost'!$F$12</f>
        <v>45.593894246691484</v>
      </c>
      <c r="M396" s="44"/>
      <c r="O396">
        <v>28.55</v>
      </c>
      <c r="S396" s="44"/>
      <c r="U396" s="17">
        <f t="shared" si="27"/>
        <v>2019.54</v>
      </c>
    </row>
    <row r="397" spans="1:28" x14ac:dyDescent="0.3">
      <c r="A397" s="2">
        <v>41534</v>
      </c>
      <c r="B397" s="3" t="s">
        <v>3</v>
      </c>
      <c r="C397" s="4">
        <v>12</v>
      </c>
      <c r="D397" s="4">
        <v>20920</v>
      </c>
      <c r="E397">
        <v>20782</v>
      </c>
      <c r="G397">
        <f t="shared" si="12"/>
        <v>9.7000000000000003E-2</v>
      </c>
      <c r="H397" s="22">
        <f>'Fuel usage &amp; cost'!$G$16</f>
        <v>1.4374228501645225</v>
      </c>
      <c r="I397" s="19">
        <f>'Fuel usage &amp; cost'!$B$12</f>
        <v>31.59</v>
      </c>
      <c r="J397" s="19">
        <f>'Fuel usage &amp; cost'!$F$12</f>
        <v>45.593894246691484</v>
      </c>
      <c r="M397" s="44"/>
      <c r="O397">
        <v>27.77</v>
      </c>
      <c r="S397" s="44"/>
      <c r="U397" s="17">
        <f t="shared" si="27"/>
        <v>2029.24</v>
      </c>
    </row>
    <row r="398" spans="1:28" x14ac:dyDescent="0.3">
      <c r="A398" s="2">
        <v>41534</v>
      </c>
      <c r="B398" s="3" t="s">
        <v>3</v>
      </c>
      <c r="C398" s="4">
        <v>13</v>
      </c>
      <c r="D398" s="4">
        <v>20920</v>
      </c>
      <c r="E398">
        <v>20782</v>
      </c>
      <c r="G398">
        <f t="shared" si="12"/>
        <v>9.7000000000000003E-2</v>
      </c>
      <c r="H398" s="22">
        <f>'Fuel usage &amp; cost'!$G$16</f>
        <v>1.4374228501645225</v>
      </c>
      <c r="I398" s="19">
        <f>'Fuel usage &amp; cost'!$B$12</f>
        <v>31.59</v>
      </c>
      <c r="J398" s="19">
        <f>'Fuel usage &amp; cost'!$F$12</f>
        <v>45.593894246691484</v>
      </c>
      <c r="M398" s="44"/>
      <c r="O398">
        <v>28.91</v>
      </c>
      <c r="S398" s="44"/>
      <c r="U398" s="17">
        <f t="shared" si="27"/>
        <v>2029.24</v>
      </c>
    </row>
    <row r="399" spans="1:28" x14ac:dyDescent="0.3">
      <c r="A399" s="2">
        <v>41534</v>
      </c>
      <c r="B399" s="3" t="s">
        <v>3</v>
      </c>
      <c r="C399" s="4">
        <v>14</v>
      </c>
      <c r="D399" s="4">
        <v>20840</v>
      </c>
      <c r="E399">
        <v>20782</v>
      </c>
      <c r="G399">
        <f t="shared" si="12"/>
        <v>9.7000000000000003E-2</v>
      </c>
      <c r="H399" s="22">
        <f>'Fuel usage &amp; cost'!$G$16</f>
        <v>1.4374228501645225</v>
      </c>
      <c r="I399" s="19">
        <f>'Fuel usage &amp; cost'!$B$12</f>
        <v>31.59</v>
      </c>
      <c r="J399" s="19">
        <f>'Fuel usage &amp; cost'!$F$12</f>
        <v>45.593894246691484</v>
      </c>
      <c r="M399" s="44"/>
      <c r="O399">
        <v>28.96</v>
      </c>
      <c r="S399" s="44"/>
      <c r="U399" s="17">
        <f t="shared" si="27"/>
        <v>2021.48</v>
      </c>
    </row>
    <row r="400" spans="1:28" x14ac:dyDescent="0.3">
      <c r="A400" s="2">
        <v>41534</v>
      </c>
      <c r="B400" s="3" t="s">
        <v>3</v>
      </c>
      <c r="C400" s="4">
        <v>15</v>
      </c>
      <c r="D400" s="4">
        <v>20740</v>
      </c>
      <c r="E400">
        <v>20782</v>
      </c>
      <c r="G400">
        <f t="shared" si="12"/>
        <v>9.7000000000000003E-2</v>
      </c>
      <c r="H400" s="22">
        <f>'Fuel usage &amp; cost'!$G$16</f>
        <v>1.4374228501645225</v>
      </c>
      <c r="I400" s="19">
        <f>'Fuel usage &amp; cost'!$B$12</f>
        <v>31.59</v>
      </c>
      <c r="J400" s="19">
        <f>'Fuel usage &amp; cost'!$F$12</f>
        <v>45.593894246691484</v>
      </c>
      <c r="M400" s="44"/>
      <c r="O400">
        <v>29.76</v>
      </c>
      <c r="S400" s="44"/>
      <c r="U400" s="17">
        <f t="shared" si="27"/>
        <v>2011.78</v>
      </c>
    </row>
    <row r="401" spans="1:27" x14ac:dyDescent="0.3">
      <c r="A401" s="2">
        <v>41534</v>
      </c>
      <c r="B401" s="3" t="s">
        <v>3</v>
      </c>
      <c r="C401" s="4">
        <v>16</v>
      </c>
      <c r="D401" s="4">
        <v>20640</v>
      </c>
      <c r="E401">
        <v>20782</v>
      </c>
      <c r="G401">
        <f t="shared" si="12"/>
        <v>9.7000000000000003E-2</v>
      </c>
      <c r="H401" s="22">
        <f>'Fuel usage &amp; cost'!$G$16</f>
        <v>1.4374228501645225</v>
      </c>
      <c r="I401" s="19">
        <f>'Fuel usage &amp; cost'!$B$12</f>
        <v>31.59</v>
      </c>
      <c r="J401" s="19">
        <f>'Fuel usage &amp; cost'!$F$12</f>
        <v>45.593894246691484</v>
      </c>
      <c r="M401" s="44"/>
      <c r="O401">
        <v>25.57</v>
      </c>
      <c r="S401" s="44"/>
      <c r="U401" s="17">
        <f t="shared" si="27"/>
        <v>2002.0800000000002</v>
      </c>
    </row>
    <row r="402" spans="1:27" x14ac:dyDescent="0.3">
      <c r="A402" s="2">
        <v>41534</v>
      </c>
      <c r="B402" s="3" t="s">
        <v>3</v>
      </c>
      <c r="C402" s="4">
        <v>17</v>
      </c>
      <c r="D402" s="4">
        <v>20540</v>
      </c>
      <c r="E402">
        <v>20782</v>
      </c>
      <c r="G402">
        <f t="shared" si="12"/>
        <v>9.7000000000000003E-2</v>
      </c>
      <c r="H402" s="22">
        <f>'Fuel usage &amp; cost'!$G$16</f>
        <v>1.4374228501645225</v>
      </c>
      <c r="I402" s="19">
        <f>'Fuel usage &amp; cost'!$B$12</f>
        <v>31.59</v>
      </c>
      <c r="J402" s="19">
        <f>'Fuel usage &amp; cost'!$F$12</f>
        <v>45.593894246691484</v>
      </c>
      <c r="M402" s="44"/>
      <c r="O402">
        <v>30.36</v>
      </c>
      <c r="S402" s="44"/>
      <c r="U402" s="17">
        <f t="shared" si="27"/>
        <v>1992.38</v>
      </c>
    </row>
    <row r="403" spans="1:27" x14ac:dyDescent="0.3">
      <c r="A403" s="2">
        <v>41534</v>
      </c>
      <c r="B403" s="3" t="s">
        <v>3</v>
      </c>
      <c r="C403" s="4">
        <v>18</v>
      </c>
      <c r="D403" s="4">
        <v>20760</v>
      </c>
      <c r="E403">
        <v>20782</v>
      </c>
      <c r="G403">
        <f t="shared" si="12"/>
        <v>9.7000000000000003E-2</v>
      </c>
      <c r="H403" s="22">
        <f>'Fuel usage &amp; cost'!$G$16</f>
        <v>1.4374228501645225</v>
      </c>
      <c r="I403" s="19">
        <f>'Fuel usage &amp; cost'!$B$12</f>
        <v>31.59</v>
      </c>
      <c r="J403" s="19">
        <f>'Fuel usage &amp; cost'!$F$12</f>
        <v>45.593894246691484</v>
      </c>
      <c r="M403" s="44"/>
      <c r="O403">
        <v>32.58</v>
      </c>
      <c r="S403" s="44"/>
      <c r="U403" s="17">
        <f t="shared" si="27"/>
        <v>2013.72</v>
      </c>
    </row>
    <row r="404" spans="1:27" x14ac:dyDescent="0.3">
      <c r="A404" s="2">
        <v>41534</v>
      </c>
      <c r="B404" s="3" t="s">
        <v>3</v>
      </c>
      <c r="C404" s="4">
        <v>19</v>
      </c>
      <c r="D404" s="4">
        <v>20700</v>
      </c>
      <c r="E404">
        <v>20782</v>
      </c>
      <c r="G404">
        <f t="shared" si="12"/>
        <v>9.7000000000000003E-2</v>
      </c>
      <c r="H404" s="22">
        <f>'Fuel usage &amp; cost'!$G$16</f>
        <v>1.4374228501645225</v>
      </c>
      <c r="I404" s="19">
        <f>'Fuel usage &amp; cost'!$B$12</f>
        <v>31.59</v>
      </c>
      <c r="J404" s="19">
        <f>'Fuel usage &amp; cost'!$F$12</f>
        <v>45.593894246691484</v>
      </c>
      <c r="M404" s="44"/>
      <c r="O404">
        <v>41.61</v>
      </c>
      <c r="S404" s="44"/>
      <c r="U404" s="17">
        <f t="shared" si="27"/>
        <v>2007.9</v>
      </c>
    </row>
    <row r="405" spans="1:27" x14ac:dyDescent="0.3">
      <c r="A405" s="2">
        <v>41534</v>
      </c>
      <c r="B405" s="3" t="s">
        <v>3</v>
      </c>
      <c r="C405" s="4">
        <v>20</v>
      </c>
      <c r="D405" s="4">
        <v>20780</v>
      </c>
      <c r="E405">
        <v>20782</v>
      </c>
      <c r="G405">
        <f t="shared" si="12"/>
        <v>9.7000000000000003E-2</v>
      </c>
      <c r="H405" s="22">
        <f>'Fuel usage &amp; cost'!$G$16</f>
        <v>1.4374228501645225</v>
      </c>
      <c r="I405" s="19">
        <f>'Fuel usage &amp; cost'!$B$12</f>
        <v>31.59</v>
      </c>
      <c r="J405" s="19">
        <f>'Fuel usage &amp; cost'!$F$12</f>
        <v>45.593894246691484</v>
      </c>
      <c r="M405" s="44"/>
      <c r="O405">
        <v>49.7</v>
      </c>
      <c r="S405" s="44"/>
      <c r="U405" s="17">
        <f t="shared" si="27"/>
        <v>2015.66</v>
      </c>
    </row>
    <row r="406" spans="1:27" x14ac:dyDescent="0.3">
      <c r="A406" s="2">
        <v>41534</v>
      </c>
      <c r="B406" s="3" t="s">
        <v>3</v>
      </c>
      <c r="C406" s="4">
        <v>21</v>
      </c>
      <c r="D406" s="4">
        <v>20820</v>
      </c>
      <c r="E406">
        <v>20782</v>
      </c>
      <c r="G406">
        <f t="shared" si="12"/>
        <v>9.7000000000000003E-2</v>
      </c>
      <c r="H406" s="22">
        <f>'Fuel usage &amp; cost'!$G$16</f>
        <v>1.4374228501645225</v>
      </c>
      <c r="I406" s="19">
        <f>'Fuel usage &amp; cost'!$B$12</f>
        <v>31.59</v>
      </c>
      <c r="J406" s="19">
        <f>'Fuel usage &amp; cost'!$F$12</f>
        <v>45.593894246691484</v>
      </c>
      <c r="M406" s="44"/>
      <c r="O406">
        <v>37.950000000000003</v>
      </c>
      <c r="S406" s="44"/>
      <c r="U406" s="17">
        <f t="shared" si="27"/>
        <v>2019.54</v>
      </c>
    </row>
    <row r="407" spans="1:27" x14ac:dyDescent="0.3">
      <c r="A407" s="2">
        <v>41534</v>
      </c>
      <c r="B407" s="3" t="s">
        <v>3</v>
      </c>
      <c r="C407" s="4">
        <v>22</v>
      </c>
      <c r="D407" s="4">
        <v>20700</v>
      </c>
      <c r="E407">
        <v>20782</v>
      </c>
      <c r="G407">
        <f t="shared" si="12"/>
        <v>9.7000000000000003E-2</v>
      </c>
      <c r="H407" s="22">
        <f>'Fuel usage &amp; cost'!$G$16</f>
        <v>1.4374228501645225</v>
      </c>
      <c r="I407" s="19">
        <f>'Fuel usage &amp; cost'!$B$12</f>
        <v>31.59</v>
      </c>
      <c r="J407" s="19">
        <f>'Fuel usage &amp; cost'!$F$12</f>
        <v>45.593894246691484</v>
      </c>
      <c r="M407" s="44"/>
      <c r="O407">
        <v>34.020000000000003</v>
      </c>
      <c r="S407" s="44"/>
      <c r="U407" s="17">
        <f t="shared" si="27"/>
        <v>2007.9</v>
      </c>
    </row>
    <row r="408" spans="1:27" x14ac:dyDescent="0.3">
      <c r="A408" s="9">
        <v>41534</v>
      </c>
      <c r="B408" s="10" t="s">
        <v>3</v>
      </c>
      <c r="C408" s="11">
        <v>23</v>
      </c>
      <c r="D408" s="11">
        <v>16640</v>
      </c>
      <c r="E408">
        <v>20782</v>
      </c>
      <c r="F408">
        <f t="shared" ref="F408:F409" si="28">(E408-D408)/1000</f>
        <v>4.1420000000000003</v>
      </c>
      <c r="G408">
        <f t="shared" si="12"/>
        <v>9.7000000000000003E-2</v>
      </c>
      <c r="H408" s="22">
        <f>'Fuel usage &amp; cost'!$G$16</f>
        <v>1.4374228501645225</v>
      </c>
      <c r="I408" s="19">
        <f>'Fuel usage &amp; cost'!$B$12</f>
        <v>31.59</v>
      </c>
      <c r="J408" s="19">
        <f>'Fuel usage &amp; cost'!$F$12</f>
        <v>45.593894246691484</v>
      </c>
      <c r="K408" s="17">
        <f>(E408/1000)*J408</f>
        <v>947.53231023474245</v>
      </c>
      <c r="L408" s="18">
        <f t="shared" ref="L408:L414" si="29">(D408/1000)*J408</f>
        <v>758.6824002649463</v>
      </c>
      <c r="M408" s="43">
        <f t="shared" ref="M408" si="30">(K408/F408)-(L408/F408)</f>
        <v>45.593894246691491</v>
      </c>
      <c r="N408" s="19">
        <f t="shared" ref="N408" si="31">K408-L408</f>
        <v>188.84990996979616</v>
      </c>
      <c r="O408">
        <v>30.39</v>
      </c>
      <c r="P408" s="17">
        <f t="shared" ref="P408:P414" si="32">O408*F408</f>
        <v>125.87538000000001</v>
      </c>
      <c r="Q408" s="19">
        <f t="shared" ref="Q408:Q414" si="33">N408-P408</f>
        <v>62.974529969796151</v>
      </c>
      <c r="R408" s="19">
        <f>D408*G408</f>
        <v>1614.0800000000002</v>
      </c>
      <c r="S408" s="43">
        <f>F408*((G408*1000)-M408+(0.4*(M408-O408)))</f>
        <v>238.11390201812233</v>
      </c>
      <c r="T408" s="19">
        <f>(D408*G408)+S408</f>
        <v>1852.1939020181226</v>
      </c>
      <c r="U408" s="17"/>
      <c r="W408" s="19"/>
      <c r="X408">
        <f t="shared" ref="X408:X414" si="34">E408*G408</f>
        <v>2015.854</v>
      </c>
      <c r="Y408" s="19">
        <f t="shared" ref="Y408:Y414" si="35">X408-N408+P408+AA408</f>
        <v>1978.0692820181221</v>
      </c>
      <c r="Z408" s="19">
        <f>X408-Y408</f>
        <v>37.784717981877975</v>
      </c>
      <c r="AA408" s="19">
        <f t="shared" ref="AA408:AA414" si="36">Q408*0.4</f>
        <v>25.189811987918461</v>
      </c>
    </row>
    <row r="409" spans="1:27" x14ac:dyDescent="0.3">
      <c r="A409" s="9">
        <v>41534</v>
      </c>
      <c r="B409" s="10" t="s">
        <v>3</v>
      </c>
      <c r="C409" s="11">
        <v>24</v>
      </c>
      <c r="D409" s="11">
        <v>14940</v>
      </c>
      <c r="E409">
        <v>20782</v>
      </c>
      <c r="F409">
        <f t="shared" si="28"/>
        <v>5.8419999999999996</v>
      </c>
      <c r="G409">
        <f t="shared" si="12"/>
        <v>9.7000000000000003E-2</v>
      </c>
      <c r="H409" s="22">
        <f>'Fuel usage &amp; cost'!$G$16</f>
        <v>1.4374228501645225</v>
      </c>
      <c r="I409" s="19">
        <f>'Fuel usage &amp; cost'!$B$12</f>
        <v>31.59</v>
      </c>
      <c r="J409" s="19">
        <f>'Fuel usage &amp; cost'!$F$12</f>
        <v>45.593894246691484</v>
      </c>
      <c r="K409" s="17">
        <f>(E409/1000)*J409</f>
        <v>947.53231023474245</v>
      </c>
      <c r="L409" s="18">
        <f t="shared" si="29"/>
        <v>681.17278004557079</v>
      </c>
      <c r="M409" s="43">
        <f t="shared" ref="M409:M414" si="37">(K409/F409)-(L409/F409)</f>
        <v>45.593894246691477</v>
      </c>
      <c r="N409" s="19">
        <f t="shared" ref="N409:N414" si="38">K409-L409</f>
        <v>266.35953018917166</v>
      </c>
      <c r="O409">
        <v>26.26</v>
      </c>
      <c r="P409" s="17">
        <f t="shared" si="32"/>
        <v>153.41092</v>
      </c>
      <c r="Q409" s="19">
        <f t="shared" si="33"/>
        <v>112.94861018917166</v>
      </c>
      <c r="R409" s="19">
        <f t="shared" ref="R409:R414" si="39">D409*G409</f>
        <v>1449.18</v>
      </c>
      <c r="S409" s="43">
        <f t="shared" ref="S409:S413" si="40">F409*((G409*1000)-M409+(0.4*(M409-O409)))</f>
        <v>345.49391388649701</v>
      </c>
      <c r="T409" s="19">
        <f t="shared" ref="T409:T413" si="41">(D409*G409)+S409</f>
        <v>1794.6739138864971</v>
      </c>
      <c r="U409" s="17"/>
      <c r="W409" s="19"/>
      <c r="X409">
        <f t="shared" si="34"/>
        <v>2015.854</v>
      </c>
      <c r="Y409" s="19">
        <f t="shared" si="35"/>
        <v>1948.0848338864971</v>
      </c>
      <c r="Z409" s="19">
        <f t="shared" ref="Z409:Z413" si="42">X409-Y409</f>
        <v>67.769166113502934</v>
      </c>
      <c r="AA409" s="19">
        <f t="shared" si="36"/>
        <v>45.17944407566867</v>
      </c>
    </row>
    <row r="410" spans="1:27" x14ac:dyDescent="0.3">
      <c r="A410" s="9">
        <v>41535</v>
      </c>
      <c r="B410" s="10" t="s">
        <v>3</v>
      </c>
      <c r="C410" s="11">
        <v>1</v>
      </c>
      <c r="D410" s="11">
        <v>14920</v>
      </c>
      <c r="E410">
        <v>20782</v>
      </c>
      <c r="F410">
        <f t="shared" ref="F410:F414" si="43">(E410-D410)/1000</f>
        <v>5.8620000000000001</v>
      </c>
      <c r="G410">
        <f t="shared" si="12"/>
        <v>9.7000000000000003E-2</v>
      </c>
      <c r="H410" s="22">
        <f>'Fuel usage &amp; cost'!$G$16</f>
        <v>1.4374228501645225</v>
      </c>
      <c r="I410" s="19">
        <f>'Fuel usage &amp; cost'!$B$12</f>
        <v>31.59</v>
      </c>
      <c r="J410" s="19">
        <f>'Fuel usage &amp; cost'!$F$12</f>
        <v>45.593894246691484</v>
      </c>
      <c r="K410" s="17">
        <f t="shared" ref="K410:K414" si="44">(E410/1000)*J410</f>
        <v>947.53231023474245</v>
      </c>
      <c r="L410" s="18">
        <f t="shared" si="29"/>
        <v>680.26090216063699</v>
      </c>
      <c r="M410" s="43">
        <f t="shared" si="37"/>
        <v>45.593894246691491</v>
      </c>
      <c r="N410" s="19">
        <f t="shared" si="38"/>
        <v>267.27140807410547</v>
      </c>
      <c r="O410">
        <v>33.909999999999997</v>
      </c>
      <c r="P410" s="17">
        <f t="shared" si="32"/>
        <v>198.78041999999999</v>
      </c>
      <c r="Q410" s="19">
        <f t="shared" si="33"/>
        <v>68.490988074105474</v>
      </c>
      <c r="R410" s="19">
        <f t="shared" si="39"/>
        <v>1447.24</v>
      </c>
      <c r="S410" s="43">
        <f t="shared" si="40"/>
        <v>328.73898715553668</v>
      </c>
      <c r="T410" s="19">
        <f t="shared" si="41"/>
        <v>1775.9789871555367</v>
      </c>
      <c r="U410" s="17"/>
      <c r="W410" s="19"/>
      <c r="X410">
        <f t="shared" si="34"/>
        <v>2015.854</v>
      </c>
      <c r="Y410" s="19">
        <f t="shared" si="35"/>
        <v>1974.7594071555368</v>
      </c>
      <c r="Z410" s="19">
        <f t="shared" si="42"/>
        <v>41.09459284446325</v>
      </c>
      <c r="AA410" s="19">
        <f t="shared" si="36"/>
        <v>27.396395229642192</v>
      </c>
    </row>
    <row r="411" spans="1:27" x14ac:dyDescent="0.3">
      <c r="A411" s="9">
        <v>41535</v>
      </c>
      <c r="B411" s="10" t="s">
        <v>3</v>
      </c>
      <c r="C411" s="11">
        <v>2</v>
      </c>
      <c r="D411" s="11">
        <v>15020</v>
      </c>
      <c r="E411">
        <v>20782</v>
      </c>
      <c r="F411">
        <f t="shared" si="43"/>
        <v>5.7619999999999996</v>
      </c>
      <c r="G411">
        <f t="shared" si="12"/>
        <v>9.7000000000000003E-2</v>
      </c>
      <c r="H411" s="22">
        <f>'Fuel usage &amp; cost'!$G$16</f>
        <v>1.4374228501645225</v>
      </c>
      <c r="I411" s="19">
        <f>'Fuel usage &amp; cost'!$B$12</f>
        <v>31.59</v>
      </c>
      <c r="J411" s="19">
        <f>'Fuel usage &amp; cost'!$F$12</f>
        <v>45.593894246691484</v>
      </c>
      <c r="K411" s="17">
        <f t="shared" si="44"/>
        <v>947.53231023474245</v>
      </c>
      <c r="L411" s="18">
        <f t="shared" si="29"/>
        <v>684.82029158530611</v>
      </c>
      <c r="M411" s="43">
        <f t="shared" si="37"/>
        <v>45.593894246691505</v>
      </c>
      <c r="N411" s="19">
        <f t="shared" si="38"/>
        <v>262.71201864943635</v>
      </c>
      <c r="O411">
        <v>29.19</v>
      </c>
      <c r="P411" s="17">
        <f t="shared" si="32"/>
        <v>168.19278</v>
      </c>
      <c r="Q411" s="19">
        <f t="shared" si="33"/>
        <v>94.519238649436346</v>
      </c>
      <c r="R411" s="19">
        <f t="shared" si="39"/>
        <v>1456.94</v>
      </c>
      <c r="S411" s="43">
        <f t="shared" si="40"/>
        <v>334.00967681033808</v>
      </c>
      <c r="T411" s="19">
        <f t="shared" si="41"/>
        <v>1790.9496768103381</v>
      </c>
      <c r="U411" s="17"/>
      <c r="W411" s="19"/>
      <c r="X411">
        <f t="shared" si="34"/>
        <v>2015.854</v>
      </c>
      <c r="Y411" s="19">
        <f t="shared" si="35"/>
        <v>1959.1424568103382</v>
      </c>
      <c r="Z411" s="19">
        <f t="shared" si="42"/>
        <v>56.711543189661825</v>
      </c>
      <c r="AA411" s="19">
        <f t="shared" si="36"/>
        <v>37.807695459774543</v>
      </c>
    </row>
    <row r="412" spans="1:27" x14ac:dyDescent="0.3">
      <c r="A412" s="9">
        <v>41535</v>
      </c>
      <c r="B412" s="10" t="s">
        <v>3</v>
      </c>
      <c r="C412" s="11">
        <v>3</v>
      </c>
      <c r="D412" s="11">
        <v>14960</v>
      </c>
      <c r="E412">
        <v>20782</v>
      </c>
      <c r="F412">
        <f t="shared" si="43"/>
        <v>5.8220000000000001</v>
      </c>
      <c r="G412">
        <f t="shared" si="12"/>
        <v>9.7000000000000003E-2</v>
      </c>
      <c r="H412" s="22">
        <f>'Fuel usage &amp; cost'!$G$16</f>
        <v>1.4374228501645225</v>
      </c>
      <c r="I412" s="19">
        <f>'Fuel usage &amp; cost'!$B$12</f>
        <v>31.59</v>
      </c>
      <c r="J412" s="19">
        <f>'Fuel usage &amp; cost'!$F$12</f>
        <v>45.593894246691484</v>
      </c>
      <c r="K412" s="17">
        <f t="shared" si="44"/>
        <v>947.53231023474245</v>
      </c>
      <c r="L412" s="18">
        <f t="shared" si="29"/>
        <v>682.08465793050459</v>
      </c>
      <c r="M412" s="43">
        <f t="shared" si="37"/>
        <v>45.593894246691477</v>
      </c>
      <c r="N412" s="19">
        <f t="shared" si="38"/>
        <v>265.44765230423786</v>
      </c>
      <c r="O412">
        <v>27.4</v>
      </c>
      <c r="P412" s="17">
        <f t="shared" si="32"/>
        <v>159.52279999999999</v>
      </c>
      <c r="Q412" s="19">
        <f t="shared" si="33"/>
        <v>105.92485230423787</v>
      </c>
      <c r="R412" s="19">
        <f t="shared" si="39"/>
        <v>1451.1200000000001</v>
      </c>
      <c r="S412" s="43">
        <f t="shared" si="40"/>
        <v>341.65628861745734</v>
      </c>
      <c r="T412" s="19">
        <f t="shared" si="41"/>
        <v>1792.7762886174573</v>
      </c>
      <c r="U412" s="17"/>
      <c r="W412" s="19"/>
      <c r="X412">
        <f t="shared" si="34"/>
        <v>2015.854</v>
      </c>
      <c r="Y412" s="19">
        <f t="shared" si="35"/>
        <v>1952.2990886174573</v>
      </c>
      <c r="Z412" s="19">
        <f t="shared" si="42"/>
        <v>63.554911382542741</v>
      </c>
      <c r="AA412" s="19">
        <f t="shared" si="36"/>
        <v>42.369940921695154</v>
      </c>
    </row>
    <row r="413" spans="1:27" x14ac:dyDescent="0.3">
      <c r="A413" s="9">
        <v>41535</v>
      </c>
      <c r="B413" s="10" t="s">
        <v>3</v>
      </c>
      <c r="C413" s="11">
        <v>4</v>
      </c>
      <c r="D413" s="11">
        <v>15060</v>
      </c>
      <c r="E413">
        <v>20782</v>
      </c>
      <c r="F413">
        <f t="shared" si="43"/>
        <v>5.7220000000000004</v>
      </c>
      <c r="G413">
        <f t="shared" si="12"/>
        <v>9.7000000000000003E-2</v>
      </c>
      <c r="H413" s="22">
        <f>'Fuel usage &amp; cost'!$G$16</f>
        <v>1.4374228501645225</v>
      </c>
      <c r="I413" s="19">
        <f>'Fuel usage &amp; cost'!$B$12</f>
        <v>31.59</v>
      </c>
      <c r="J413" s="19">
        <f>'Fuel usage &amp; cost'!$F$12</f>
        <v>45.593894246691484</v>
      </c>
      <c r="K413" s="17">
        <f t="shared" si="44"/>
        <v>947.53231023474245</v>
      </c>
      <c r="L413" s="18">
        <f t="shared" si="29"/>
        <v>686.64404735517383</v>
      </c>
      <c r="M413" s="43">
        <f t="shared" si="37"/>
        <v>45.593894246691463</v>
      </c>
      <c r="N413" s="19">
        <f t="shared" si="38"/>
        <v>260.88826287956863</v>
      </c>
      <c r="O413">
        <v>26.28</v>
      </c>
      <c r="P413" s="17">
        <f t="shared" si="32"/>
        <v>150.37416000000002</v>
      </c>
      <c r="Q413" s="19">
        <f t="shared" si="33"/>
        <v>110.51410287956861</v>
      </c>
      <c r="R413" s="19">
        <f t="shared" si="39"/>
        <v>1460.82</v>
      </c>
      <c r="S413" s="43">
        <f t="shared" si="40"/>
        <v>338.3513782722589</v>
      </c>
      <c r="T413" s="19">
        <f t="shared" si="41"/>
        <v>1799.1713782722588</v>
      </c>
      <c r="U413" s="17"/>
      <c r="W413" s="19"/>
      <c r="X413">
        <f t="shared" si="34"/>
        <v>2015.854</v>
      </c>
      <c r="Y413" s="19">
        <f t="shared" si="35"/>
        <v>1949.5455382722589</v>
      </c>
      <c r="Z413" s="19">
        <f t="shared" si="42"/>
        <v>66.308461727741133</v>
      </c>
      <c r="AA413" s="19">
        <f t="shared" si="36"/>
        <v>44.20564115182745</v>
      </c>
    </row>
    <row r="414" spans="1:27" x14ac:dyDescent="0.3">
      <c r="A414" s="9">
        <v>41535</v>
      </c>
      <c r="B414" s="10" t="s">
        <v>3</v>
      </c>
      <c r="C414" s="11">
        <v>5</v>
      </c>
      <c r="D414" s="11">
        <v>15600</v>
      </c>
      <c r="E414">
        <v>20782</v>
      </c>
      <c r="F414">
        <f t="shared" si="43"/>
        <v>5.1820000000000004</v>
      </c>
      <c r="G414">
        <f t="shared" si="12"/>
        <v>9.7000000000000003E-2</v>
      </c>
      <c r="H414" s="22">
        <f>'Fuel usage &amp; cost'!$G$16</f>
        <v>1.4374228501645225</v>
      </c>
      <c r="I414" s="19">
        <f>'Fuel usage &amp; cost'!$B$12</f>
        <v>31.59</v>
      </c>
      <c r="J414" s="19">
        <f>'Fuel usage &amp; cost'!$F$12</f>
        <v>45.593894246691484</v>
      </c>
      <c r="K414" s="17">
        <f t="shared" si="44"/>
        <v>947.53231023474245</v>
      </c>
      <c r="L414" s="18">
        <f t="shared" si="29"/>
        <v>711.26475024838714</v>
      </c>
      <c r="M414" s="43">
        <f t="shared" si="37"/>
        <v>45.593894246691491</v>
      </c>
      <c r="N414" s="19">
        <f t="shared" si="38"/>
        <v>236.26755998635531</v>
      </c>
      <c r="O414">
        <v>28.49</v>
      </c>
      <c r="P414" s="17">
        <f t="shared" si="32"/>
        <v>147.63517999999999</v>
      </c>
      <c r="Q414" s="19">
        <f t="shared" si="33"/>
        <v>88.632379986355318</v>
      </c>
      <c r="R414" s="19">
        <f t="shared" si="39"/>
        <v>1513.2</v>
      </c>
      <c r="S414" s="43">
        <f t="shared" ref="S414" si="45">F414*((G414*1000)-M414+(0.4*(M414-O414)))</f>
        <v>301.83939200818685</v>
      </c>
      <c r="T414" s="19">
        <f t="shared" ref="T414" si="46">(D414*G414)+S414</f>
        <v>1815.039392008187</v>
      </c>
      <c r="U414" s="17"/>
      <c r="W414" s="19"/>
      <c r="X414">
        <f t="shared" si="34"/>
        <v>2015.854</v>
      </c>
      <c r="Y414" s="19">
        <f t="shared" si="35"/>
        <v>1962.6745720081869</v>
      </c>
      <c r="Z414" s="19">
        <f t="shared" ref="Z414" si="47">X414-Y414</f>
        <v>53.1794279918131</v>
      </c>
      <c r="AA414" s="19">
        <f t="shared" si="36"/>
        <v>35.452951994542126</v>
      </c>
    </row>
    <row r="415" spans="1:27" x14ac:dyDescent="0.3">
      <c r="A415" s="2">
        <v>41535</v>
      </c>
      <c r="B415" s="3" t="s">
        <v>3</v>
      </c>
      <c r="C415" s="4">
        <v>6</v>
      </c>
      <c r="D415" s="4">
        <v>19940</v>
      </c>
      <c r="E415">
        <v>20782</v>
      </c>
      <c r="G415">
        <f t="shared" si="12"/>
        <v>9.7000000000000003E-2</v>
      </c>
      <c r="H415" s="22">
        <f>'Fuel usage &amp; cost'!$G$16</f>
        <v>1.4374228501645225</v>
      </c>
      <c r="I415" s="19">
        <f>'Fuel usage &amp; cost'!$B$12</f>
        <v>31.59</v>
      </c>
      <c r="J415" s="19">
        <f>'Fuel usage &amp; cost'!$F$12</f>
        <v>45.593894246691484</v>
      </c>
      <c r="M415" s="44"/>
      <c r="O415">
        <v>30.79</v>
      </c>
      <c r="S415" s="44"/>
      <c r="U415" s="17">
        <f t="shared" si="27"/>
        <v>1934.18</v>
      </c>
    </row>
    <row r="416" spans="1:27" x14ac:dyDescent="0.3">
      <c r="A416" s="2">
        <v>41535</v>
      </c>
      <c r="B416" s="3" t="s">
        <v>3</v>
      </c>
      <c r="C416" s="4">
        <v>7</v>
      </c>
      <c r="D416" s="4">
        <v>20840</v>
      </c>
      <c r="E416">
        <v>20782</v>
      </c>
      <c r="G416">
        <f t="shared" si="12"/>
        <v>9.7000000000000003E-2</v>
      </c>
      <c r="H416" s="22">
        <f>'Fuel usage &amp; cost'!$G$16</f>
        <v>1.4374228501645225</v>
      </c>
      <c r="I416" s="19">
        <f>'Fuel usage &amp; cost'!$B$12</f>
        <v>31.59</v>
      </c>
      <c r="J416" s="19">
        <f>'Fuel usage &amp; cost'!$F$12</f>
        <v>45.593894246691484</v>
      </c>
      <c r="M416" s="44"/>
      <c r="O416">
        <v>35.380000000000003</v>
      </c>
      <c r="S416" s="44"/>
      <c r="U416" s="17">
        <f t="shared" si="27"/>
        <v>2021.48</v>
      </c>
    </row>
    <row r="417" spans="1:21" x14ac:dyDescent="0.3">
      <c r="A417" s="2">
        <v>41535</v>
      </c>
      <c r="B417" s="3" t="s">
        <v>3</v>
      </c>
      <c r="C417" s="4">
        <v>8</v>
      </c>
      <c r="D417" s="4">
        <v>20840</v>
      </c>
      <c r="E417">
        <v>20782</v>
      </c>
      <c r="G417">
        <f t="shared" si="12"/>
        <v>9.7000000000000003E-2</v>
      </c>
      <c r="H417" s="22">
        <f>'Fuel usage &amp; cost'!$G$16</f>
        <v>1.4374228501645225</v>
      </c>
      <c r="I417" s="19">
        <f>'Fuel usage &amp; cost'!$B$12</f>
        <v>31.59</v>
      </c>
      <c r="J417" s="19">
        <f>'Fuel usage &amp; cost'!$F$12</f>
        <v>45.593894246691484</v>
      </c>
      <c r="M417" s="44"/>
      <c r="O417">
        <v>41.27</v>
      </c>
      <c r="S417" s="44"/>
      <c r="U417" s="17">
        <f t="shared" si="27"/>
        <v>2021.48</v>
      </c>
    </row>
    <row r="418" spans="1:21" x14ac:dyDescent="0.3">
      <c r="A418" s="2">
        <v>41535</v>
      </c>
      <c r="B418" s="3" t="s">
        <v>3</v>
      </c>
      <c r="C418" s="4">
        <v>9</v>
      </c>
      <c r="D418" s="4">
        <v>19960</v>
      </c>
      <c r="E418">
        <v>20782</v>
      </c>
      <c r="G418">
        <f t="shared" si="12"/>
        <v>9.7000000000000003E-2</v>
      </c>
      <c r="H418" s="22">
        <f>'Fuel usage &amp; cost'!$G$16</f>
        <v>1.4374228501645225</v>
      </c>
      <c r="I418" s="19">
        <f>'Fuel usage &amp; cost'!$B$12</f>
        <v>31.59</v>
      </c>
      <c r="J418" s="19">
        <f>'Fuel usage &amp; cost'!$F$12</f>
        <v>45.593894246691484</v>
      </c>
      <c r="M418" s="44"/>
      <c r="O418">
        <v>35.119999999999997</v>
      </c>
      <c r="S418" s="44"/>
      <c r="U418" s="17">
        <f t="shared" si="27"/>
        <v>1936.1200000000001</v>
      </c>
    </row>
    <row r="419" spans="1:21" x14ac:dyDescent="0.3">
      <c r="A419" s="2">
        <v>41535</v>
      </c>
      <c r="B419" s="3" t="s">
        <v>3</v>
      </c>
      <c r="C419" s="4">
        <v>10</v>
      </c>
      <c r="D419" s="4">
        <v>20700</v>
      </c>
      <c r="E419">
        <v>20782</v>
      </c>
      <c r="G419">
        <f t="shared" si="12"/>
        <v>9.7000000000000003E-2</v>
      </c>
      <c r="H419" s="22">
        <f>'Fuel usage &amp; cost'!$G$16</f>
        <v>1.4374228501645225</v>
      </c>
      <c r="I419" s="19">
        <f>'Fuel usage &amp; cost'!$B$12</f>
        <v>31.59</v>
      </c>
      <c r="J419" s="19">
        <f>'Fuel usage &amp; cost'!$F$12</f>
        <v>45.593894246691484</v>
      </c>
      <c r="M419" s="44"/>
      <c r="O419">
        <v>35.159999999999997</v>
      </c>
      <c r="S419" s="44"/>
      <c r="U419" s="17">
        <f t="shared" si="27"/>
        <v>2007.9</v>
      </c>
    </row>
    <row r="420" spans="1:21" x14ac:dyDescent="0.3">
      <c r="A420" s="2">
        <v>41535</v>
      </c>
      <c r="B420" s="3" t="s">
        <v>3</v>
      </c>
      <c r="C420" s="4">
        <v>11</v>
      </c>
      <c r="D420" s="4">
        <v>20700</v>
      </c>
      <c r="E420">
        <v>20782</v>
      </c>
      <c r="G420">
        <f t="shared" si="12"/>
        <v>9.7000000000000003E-2</v>
      </c>
      <c r="H420" s="22">
        <f>'Fuel usage &amp; cost'!$G$16</f>
        <v>1.4374228501645225</v>
      </c>
      <c r="I420" s="19">
        <f>'Fuel usage &amp; cost'!$B$12</f>
        <v>31.59</v>
      </c>
      <c r="J420" s="19">
        <f>'Fuel usage &amp; cost'!$F$12</f>
        <v>45.593894246691484</v>
      </c>
      <c r="M420" s="44"/>
      <c r="O420">
        <v>33.69</v>
      </c>
      <c r="S420" s="44"/>
      <c r="U420" s="17">
        <f t="shared" si="27"/>
        <v>2007.9</v>
      </c>
    </row>
    <row r="421" spans="1:21" x14ac:dyDescent="0.3">
      <c r="A421" s="2">
        <v>41535</v>
      </c>
      <c r="B421" s="3" t="s">
        <v>3</v>
      </c>
      <c r="C421" s="4">
        <v>12</v>
      </c>
      <c r="D421" s="4">
        <v>20800</v>
      </c>
      <c r="E421">
        <v>20782</v>
      </c>
      <c r="G421">
        <f t="shared" si="12"/>
        <v>9.7000000000000003E-2</v>
      </c>
      <c r="H421" s="22">
        <f>'Fuel usage &amp; cost'!$G$16</f>
        <v>1.4374228501645225</v>
      </c>
      <c r="I421" s="19">
        <f>'Fuel usage &amp; cost'!$B$12</f>
        <v>31.59</v>
      </c>
      <c r="J421" s="19">
        <f>'Fuel usage &amp; cost'!$F$12</f>
        <v>45.593894246691484</v>
      </c>
      <c r="M421" s="44"/>
      <c r="O421">
        <v>35.020000000000003</v>
      </c>
      <c r="S421" s="44"/>
      <c r="U421" s="17">
        <f t="shared" si="27"/>
        <v>2017.6000000000001</v>
      </c>
    </row>
    <row r="422" spans="1:21" x14ac:dyDescent="0.3">
      <c r="A422" s="2">
        <v>41535</v>
      </c>
      <c r="B422" s="3" t="s">
        <v>3</v>
      </c>
      <c r="C422" s="4">
        <v>13</v>
      </c>
      <c r="D422" s="4">
        <v>20740</v>
      </c>
      <c r="E422">
        <v>20782</v>
      </c>
      <c r="G422">
        <f t="shared" si="12"/>
        <v>9.7000000000000003E-2</v>
      </c>
      <c r="H422" s="22">
        <f>'Fuel usage &amp; cost'!$G$16</f>
        <v>1.4374228501645225</v>
      </c>
      <c r="I422" s="19">
        <f>'Fuel usage &amp; cost'!$B$12</f>
        <v>31.59</v>
      </c>
      <c r="J422" s="19">
        <f>'Fuel usage &amp; cost'!$F$12</f>
        <v>45.593894246691484</v>
      </c>
      <c r="M422" s="44"/>
      <c r="O422">
        <v>34.5</v>
      </c>
      <c r="S422" s="44"/>
      <c r="U422" s="17">
        <f t="shared" si="27"/>
        <v>2011.78</v>
      </c>
    </row>
    <row r="423" spans="1:21" x14ac:dyDescent="0.3">
      <c r="A423" s="2">
        <v>41535</v>
      </c>
      <c r="B423" s="3" t="s">
        <v>3</v>
      </c>
      <c r="C423" s="4">
        <v>14</v>
      </c>
      <c r="D423" s="4">
        <v>20680</v>
      </c>
      <c r="E423">
        <v>20782</v>
      </c>
      <c r="G423">
        <f t="shared" si="12"/>
        <v>9.7000000000000003E-2</v>
      </c>
      <c r="H423" s="22">
        <f>'Fuel usage &amp; cost'!$G$16</f>
        <v>1.4374228501645225</v>
      </c>
      <c r="I423" s="19">
        <f>'Fuel usage &amp; cost'!$B$12</f>
        <v>31.59</v>
      </c>
      <c r="J423" s="19">
        <f>'Fuel usage &amp; cost'!$F$12</f>
        <v>45.593894246691484</v>
      </c>
      <c r="M423" s="44"/>
      <c r="O423">
        <v>34.06</v>
      </c>
      <c r="S423" s="44"/>
      <c r="U423" s="17">
        <f t="shared" si="27"/>
        <v>2005.96</v>
      </c>
    </row>
    <row r="424" spans="1:21" x14ac:dyDescent="0.3">
      <c r="A424" s="2">
        <v>41535</v>
      </c>
      <c r="B424" s="3" t="s">
        <v>3</v>
      </c>
      <c r="C424" s="4">
        <v>15</v>
      </c>
      <c r="D424" s="4">
        <v>20680</v>
      </c>
      <c r="E424">
        <v>20782</v>
      </c>
      <c r="G424">
        <f t="shared" si="12"/>
        <v>9.7000000000000003E-2</v>
      </c>
      <c r="H424" s="22">
        <f>'Fuel usage &amp; cost'!$G$16</f>
        <v>1.4374228501645225</v>
      </c>
      <c r="I424" s="19">
        <f>'Fuel usage &amp; cost'!$B$12</f>
        <v>31.59</v>
      </c>
      <c r="J424" s="19">
        <f>'Fuel usage &amp; cost'!$F$12</f>
        <v>45.593894246691484</v>
      </c>
      <c r="M424" s="44"/>
      <c r="O424">
        <v>34.35</v>
      </c>
      <c r="S424" s="44"/>
      <c r="U424" s="17">
        <f t="shared" si="27"/>
        <v>2005.96</v>
      </c>
    </row>
    <row r="425" spans="1:21" x14ac:dyDescent="0.3">
      <c r="A425" s="2">
        <v>41535</v>
      </c>
      <c r="B425" s="3" t="s">
        <v>3</v>
      </c>
      <c r="C425" s="4">
        <v>16</v>
      </c>
      <c r="D425" s="4">
        <v>20640</v>
      </c>
      <c r="E425">
        <v>20782</v>
      </c>
      <c r="G425">
        <f t="shared" si="12"/>
        <v>9.7000000000000003E-2</v>
      </c>
      <c r="H425" s="22">
        <f>'Fuel usage &amp; cost'!$G$16</f>
        <v>1.4374228501645225</v>
      </c>
      <c r="I425" s="19">
        <f>'Fuel usage &amp; cost'!$B$12</f>
        <v>31.59</v>
      </c>
      <c r="J425" s="19">
        <f>'Fuel usage &amp; cost'!$F$12</f>
        <v>45.593894246691484</v>
      </c>
      <c r="M425" s="44"/>
      <c r="O425">
        <v>35.1</v>
      </c>
      <c r="S425" s="44"/>
      <c r="U425" s="17">
        <f t="shared" si="27"/>
        <v>2002.0800000000002</v>
      </c>
    </row>
    <row r="426" spans="1:21" x14ac:dyDescent="0.3">
      <c r="A426" s="2">
        <v>41535</v>
      </c>
      <c r="B426" s="3" t="s">
        <v>3</v>
      </c>
      <c r="C426" s="4">
        <v>17</v>
      </c>
      <c r="D426" s="4">
        <v>20620</v>
      </c>
      <c r="E426">
        <v>20782</v>
      </c>
      <c r="G426">
        <f t="shared" si="12"/>
        <v>9.7000000000000003E-2</v>
      </c>
      <c r="H426" s="22">
        <f>'Fuel usage &amp; cost'!$G$16</f>
        <v>1.4374228501645225</v>
      </c>
      <c r="I426" s="19">
        <f>'Fuel usage &amp; cost'!$B$12</f>
        <v>31.59</v>
      </c>
      <c r="J426" s="19">
        <f>'Fuel usage &amp; cost'!$F$12</f>
        <v>45.593894246691484</v>
      </c>
      <c r="M426" s="44"/>
      <c r="O426">
        <v>35.15</v>
      </c>
      <c r="S426" s="44"/>
      <c r="U426" s="17">
        <f t="shared" si="27"/>
        <v>2000.14</v>
      </c>
    </row>
    <row r="427" spans="1:21" x14ac:dyDescent="0.3">
      <c r="A427" s="2">
        <v>41535</v>
      </c>
      <c r="B427" s="3" t="s">
        <v>3</v>
      </c>
      <c r="C427" s="4">
        <v>18</v>
      </c>
      <c r="D427" s="4">
        <v>20620</v>
      </c>
      <c r="E427">
        <v>20782</v>
      </c>
      <c r="G427">
        <f t="shared" ref="G427:G490" si="48">$G$362</f>
        <v>9.7000000000000003E-2</v>
      </c>
      <c r="H427" s="22">
        <f>'Fuel usage &amp; cost'!$G$16</f>
        <v>1.4374228501645225</v>
      </c>
      <c r="I427" s="19">
        <f>'Fuel usage &amp; cost'!$B$12</f>
        <v>31.59</v>
      </c>
      <c r="J427" s="19">
        <f>'Fuel usage &amp; cost'!$F$12</f>
        <v>45.593894246691484</v>
      </c>
      <c r="M427" s="44"/>
      <c r="O427">
        <v>33.08</v>
      </c>
      <c r="S427" s="44"/>
      <c r="U427" s="17">
        <f t="shared" si="27"/>
        <v>2000.14</v>
      </c>
    </row>
    <row r="428" spans="1:21" x14ac:dyDescent="0.3">
      <c r="A428" s="2">
        <v>41535</v>
      </c>
      <c r="B428" s="3" t="s">
        <v>3</v>
      </c>
      <c r="C428" s="4">
        <v>19</v>
      </c>
      <c r="D428" s="4">
        <v>20680</v>
      </c>
      <c r="E428">
        <v>20782</v>
      </c>
      <c r="G428">
        <f t="shared" si="48"/>
        <v>9.7000000000000003E-2</v>
      </c>
      <c r="H428" s="22">
        <f>'Fuel usage &amp; cost'!$G$16</f>
        <v>1.4374228501645225</v>
      </c>
      <c r="I428" s="19">
        <f>'Fuel usage &amp; cost'!$B$12</f>
        <v>31.59</v>
      </c>
      <c r="J428" s="19">
        <f>'Fuel usage &amp; cost'!$F$12</f>
        <v>45.593894246691484</v>
      </c>
      <c r="M428" s="44"/>
      <c r="O428">
        <v>35.44</v>
      </c>
      <c r="S428" s="44"/>
      <c r="U428" s="17">
        <f t="shared" si="27"/>
        <v>2005.96</v>
      </c>
    </row>
    <row r="429" spans="1:21" x14ac:dyDescent="0.3">
      <c r="A429" s="2">
        <v>41535</v>
      </c>
      <c r="B429" s="3" t="s">
        <v>3</v>
      </c>
      <c r="C429" s="4">
        <v>20</v>
      </c>
      <c r="D429" s="4">
        <v>20800</v>
      </c>
      <c r="E429">
        <v>20782</v>
      </c>
      <c r="G429">
        <f t="shared" si="48"/>
        <v>9.7000000000000003E-2</v>
      </c>
      <c r="H429" s="22">
        <f>'Fuel usage &amp; cost'!$G$16</f>
        <v>1.4374228501645225</v>
      </c>
      <c r="I429" s="19">
        <f>'Fuel usage &amp; cost'!$B$12</f>
        <v>31.59</v>
      </c>
      <c r="J429" s="19">
        <f>'Fuel usage &amp; cost'!$F$12</f>
        <v>45.593894246691484</v>
      </c>
      <c r="M429" s="44"/>
      <c r="O429">
        <v>40.770000000000003</v>
      </c>
      <c r="S429" s="44"/>
      <c r="U429" s="17">
        <f t="shared" si="27"/>
        <v>2017.6000000000001</v>
      </c>
    </row>
    <row r="430" spans="1:21" x14ac:dyDescent="0.3">
      <c r="A430" s="2">
        <v>41535</v>
      </c>
      <c r="B430" s="3" t="s">
        <v>3</v>
      </c>
      <c r="C430" s="4">
        <v>21</v>
      </c>
      <c r="D430" s="4">
        <v>20700</v>
      </c>
      <c r="E430">
        <v>20782</v>
      </c>
      <c r="G430">
        <f t="shared" si="48"/>
        <v>9.7000000000000003E-2</v>
      </c>
      <c r="H430" s="22">
        <f>'Fuel usage &amp; cost'!$G$16</f>
        <v>1.4374228501645225</v>
      </c>
      <c r="I430" s="19">
        <f>'Fuel usage &amp; cost'!$B$12</f>
        <v>31.59</v>
      </c>
      <c r="J430" s="19">
        <f>'Fuel usage &amp; cost'!$F$12</f>
        <v>45.593894246691484</v>
      </c>
      <c r="M430" s="44"/>
      <c r="O430">
        <v>35.369999999999997</v>
      </c>
      <c r="S430" s="44"/>
      <c r="U430" s="17">
        <f t="shared" si="27"/>
        <v>2007.9</v>
      </c>
    </row>
    <row r="431" spans="1:21" x14ac:dyDescent="0.3">
      <c r="A431" s="2">
        <v>41535</v>
      </c>
      <c r="B431" s="3" t="s">
        <v>3</v>
      </c>
      <c r="C431" s="4">
        <v>22</v>
      </c>
      <c r="D431" s="4">
        <v>20480</v>
      </c>
      <c r="E431">
        <v>20782</v>
      </c>
      <c r="G431">
        <f t="shared" si="48"/>
        <v>9.7000000000000003E-2</v>
      </c>
      <c r="H431" s="22">
        <f>'Fuel usage &amp; cost'!$G$16</f>
        <v>1.4374228501645225</v>
      </c>
      <c r="I431" s="19">
        <f>'Fuel usage &amp; cost'!$B$12</f>
        <v>31.59</v>
      </c>
      <c r="J431" s="19">
        <f>'Fuel usage &amp; cost'!$F$12</f>
        <v>45.593894246691484</v>
      </c>
      <c r="M431" s="44"/>
      <c r="O431">
        <v>34.049999999999997</v>
      </c>
      <c r="S431" s="44"/>
      <c r="U431" s="17">
        <f t="shared" si="27"/>
        <v>1986.56</v>
      </c>
    </row>
    <row r="432" spans="1:21" x14ac:dyDescent="0.3">
      <c r="A432" s="2">
        <v>41535</v>
      </c>
      <c r="B432" s="3" t="s">
        <v>3</v>
      </c>
      <c r="C432" s="4">
        <v>23</v>
      </c>
      <c r="D432" s="4">
        <v>17600</v>
      </c>
      <c r="E432">
        <v>20782</v>
      </c>
      <c r="G432">
        <f t="shared" si="48"/>
        <v>9.7000000000000003E-2</v>
      </c>
      <c r="H432" s="22">
        <f>'Fuel usage &amp; cost'!$G$16</f>
        <v>1.4374228501645225</v>
      </c>
      <c r="I432" s="19">
        <f>'Fuel usage &amp; cost'!$B$12</f>
        <v>31.59</v>
      </c>
      <c r="J432" s="19">
        <f>'Fuel usage &amp; cost'!$F$12</f>
        <v>45.593894246691484</v>
      </c>
      <c r="M432" s="44"/>
      <c r="O432">
        <v>34.44</v>
      </c>
      <c r="S432" s="44"/>
      <c r="U432" s="17">
        <f t="shared" si="27"/>
        <v>1707.2</v>
      </c>
    </row>
    <row r="433" spans="1:27" x14ac:dyDescent="0.3">
      <c r="A433" s="9">
        <v>41535</v>
      </c>
      <c r="B433" s="10" t="s">
        <v>3</v>
      </c>
      <c r="C433" s="11">
        <v>24</v>
      </c>
      <c r="D433" s="11">
        <v>14720</v>
      </c>
      <c r="E433">
        <v>20782</v>
      </c>
      <c r="F433">
        <f t="shared" ref="F433:F438" si="49">(E433-D433)/1000</f>
        <v>6.0620000000000003</v>
      </c>
      <c r="G433">
        <f t="shared" si="48"/>
        <v>9.7000000000000003E-2</v>
      </c>
      <c r="H433" s="22">
        <f>'Fuel usage &amp; cost'!$G$16</f>
        <v>1.4374228501645225</v>
      </c>
      <c r="I433" s="19">
        <f>'Fuel usage &amp; cost'!$B$12</f>
        <v>31.59</v>
      </c>
      <c r="J433" s="19">
        <f>'Fuel usage &amp; cost'!$F$12</f>
        <v>45.593894246691484</v>
      </c>
      <c r="K433" s="17">
        <f t="shared" ref="K433:K438" si="50">(E433/1000)*J433</f>
        <v>947.53231023474245</v>
      </c>
      <c r="L433" s="18">
        <f t="shared" ref="L433:L438" si="51">(D433/1000)*J433</f>
        <v>671.14212331129863</v>
      </c>
      <c r="M433" s="43">
        <f t="shared" ref="M433:M438" si="52">(K433/F433)-(L433/F433)</f>
        <v>45.593894246691477</v>
      </c>
      <c r="N433" s="19">
        <f t="shared" ref="N433:N438" si="53">K433-L433</f>
        <v>276.39018692344382</v>
      </c>
      <c r="O433">
        <v>32.869999999999997</v>
      </c>
      <c r="P433" s="17">
        <f t="shared" ref="P433" si="54">O433*F433</f>
        <v>199.25793999999999</v>
      </c>
      <c r="Q433" s="19">
        <f t="shared" ref="Q433" si="55">N433-P433</f>
        <v>77.13224692344383</v>
      </c>
      <c r="R433" s="19">
        <f>D433*G433</f>
        <v>1427.8400000000001</v>
      </c>
      <c r="S433" s="43">
        <f t="shared" ref="S433:S438" si="56">F433*((G433*1000)-M433+(0.4*(M433-O433)))</f>
        <v>342.47671184593378</v>
      </c>
      <c r="T433" s="19">
        <f t="shared" ref="T433:T438" si="57">(D433*G433)+S433</f>
        <v>1770.3167118459339</v>
      </c>
      <c r="W433" s="19"/>
      <c r="X433">
        <f t="shared" ref="X433:X438" si="58">E433*G433</f>
        <v>2015.854</v>
      </c>
      <c r="Y433" s="19">
        <f t="shared" ref="Y433:Y438" si="59">X433-N433+P433+AA433</f>
        <v>1969.5746518459337</v>
      </c>
      <c r="Z433" s="19">
        <f>X433-Y433</f>
        <v>46.279348154066383</v>
      </c>
      <c r="AA433" s="19">
        <f t="shared" ref="AA433:AA438" si="60">Q433*0.4</f>
        <v>30.852898769377532</v>
      </c>
    </row>
    <row r="434" spans="1:27" x14ac:dyDescent="0.3">
      <c r="A434" s="9">
        <v>41536</v>
      </c>
      <c r="B434" s="10" t="s">
        <v>3</v>
      </c>
      <c r="C434" s="11">
        <v>1</v>
      </c>
      <c r="D434" s="11">
        <v>14720</v>
      </c>
      <c r="E434">
        <v>20782</v>
      </c>
      <c r="F434">
        <f t="shared" si="49"/>
        <v>6.0620000000000003</v>
      </c>
      <c r="G434">
        <f t="shared" si="48"/>
        <v>9.7000000000000003E-2</v>
      </c>
      <c r="H434" s="22">
        <f>'Fuel usage &amp; cost'!$G$16</f>
        <v>1.4374228501645225</v>
      </c>
      <c r="I434" s="19">
        <f>'Fuel usage &amp; cost'!$B$12</f>
        <v>31.59</v>
      </c>
      <c r="J434" s="19">
        <f>'Fuel usage &amp; cost'!$F$12</f>
        <v>45.593894246691484</v>
      </c>
      <c r="K434" s="17">
        <f t="shared" si="50"/>
        <v>947.53231023474245</v>
      </c>
      <c r="L434" s="18">
        <f t="shared" si="51"/>
        <v>671.14212331129863</v>
      </c>
      <c r="M434" s="43">
        <f t="shared" si="52"/>
        <v>45.593894246691477</v>
      </c>
      <c r="N434" s="19">
        <f t="shared" si="53"/>
        <v>276.39018692344382</v>
      </c>
      <c r="O434">
        <v>25.76</v>
      </c>
      <c r="P434" s="17">
        <f t="shared" ref="P434:P438" si="61">O434*F434</f>
        <v>156.15712000000002</v>
      </c>
      <c r="Q434" s="19">
        <f t="shared" ref="Q434:Q438" si="62">N434-P434</f>
        <v>120.2330669234438</v>
      </c>
      <c r="R434" s="19">
        <f t="shared" ref="R434:R438" si="63">D434*G434</f>
        <v>1427.8400000000001</v>
      </c>
      <c r="S434" s="43">
        <f t="shared" si="56"/>
        <v>359.71703984593381</v>
      </c>
      <c r="T434" s="19">
        <f t="shared" si="57"/>
        <v>1787.557039845934</v>
      </c>
      <c r="W434" s="19"/>
      <c r="X434">
        <f t="shared" si="58"/>
        <v>2015.854</v>
      </c>
      <c r="Y434" s="19">
        <f t="shared" si="59"/>
        <v>1943.7141598459336</v>
      </c>
      <c r="Z434" s="19">
        <f t="shared" ref="Z434:Z438" si="64">X434-Y434</f>
        <v>72.139840154066405</v>
      </c>
      <c r="AA434" s="19">
        <f t="shared" si="60"/>
        <v>48.093226769377523</v>
      </c>
    </row>
    <row r="435" spans="1:27" x14ac:dyDescent="0.3">
      <c r="A435" s="9">
        <v>41536</v>
      </c>
      <c r="B435" s="10" t="s">
        <v>3</v>
      </c>
      <c r="C435" s="11">
        <v>2</v>
      </c>
      <c r="D435" s="11">
        <v>14780</v>
      </c>
      <c r="E435">
        <v>20782</v>
      </c>
      <c r="F435">
        <f t="shared" si="49"/>
        <v>6.0019999999999998</v>
      </c>
      <c r="G435">
        <f t="shared" si="48"/>
        <v>9.7000000000000003E-2</v>
      </c>
      <c r="H435" s="22">
        <f>'Fuel usage &amp; cost'!$G$16</f>
        <v>1.4374228501645225</v>
      </c>
      <c r="I435" s="19">
        <f>'Fuel usage &amp; cost'!$B$12</f>
        <v>31.59</v>
      </c>
      <c r="J435" s="19">
        <f>'Fuel usage &amp; cost'!$F$12</f>
        <v>45.593894246691484</v>
      </c>
      <c r="K435" s="17">
        <f t="shared" si="50"/>
        <v>947.53231023474245</v>
      </c>
      <c r="L435" s="18">
        <f t="shared" si="51"/>
        <v>673.87775696610015</v>
      </c>
      <c r="M435" s="43">
        <f t="shared" si="52"/>
        <v>45.593894246691477</v>
      </c>
      <c r="N435" s="19">
        <f t="shared" si="53"/>
        <v>273.6545532686423</v>
      </c>
      <c r="O435">
        <v>23.72</v>
      </c>
      <c r="P435" s="17">
        <f t="shared" si="61"/>
        <v>142.36743999999999</v>
      </c>
      <c r="Q435" s="19">
        <f t="shared" si="62"/>
        <v>131.28711326864232</v>
      </c>
      <c r="R435" s="19">
        <f t="shared" si="63"/>
        <v>1433.66</v>
      </c>
      <c r="S435" s="43">
        <f t="shared" si="56"/>
        <v>361.05429203881465</v>
      </c>
      <c r="T435" s="19">
        <f t="shared" si="57"/>
        <v>1794.7142920388146</v>
      </c>
      <c r="W435" s="19"/>
      <c r="X435">
        <f t="shared" si="58"/>
        <v>2015.854</v>
      </c>
      <c r="Y435" s="19">
        <f t="shared" si="59"/>
        <v>1937.0817320388146</v>
      </c>
      <c r="Z435" s="19">
        <f t="shared" si="64"/>
        <v>78.772267961185435</v>
      </c>
      <c r="AA435" s="19">
        <f t="shared" si="60"/>
        <v>52.51484530745693</v>
      </c>
    </row>
    <row r="436" spans="1:27" x14ac:dyDescent="0.3">
      <c r="A436" s="9">
        <v>41536</v>
      </c>
      <c r="B436" s="10" t="s">
        <v>3</v>
      </c>
      <c r="C436" s="11">
        <v>3</v>
      </c>
      <c r="D436" s="11">
        <v>14640</v>
      </c>
      <c r="E436">
        <v>20782</v>
      </c>
      <c r="F436">
        <f t="shared" si="49"/>
        <v>6.1420000000000003</v>
      </c>
      <c r="G436">
        <f t="shared" si="48"/>
        <v>9.7000000000000003E-2</v>
      </c>
      <c r="H436" s="22">
        <f>'Fuel usage &amp; cost'!$G$16</f>
        <v>1.4374228501645225</v>
      </c>
      <c r="I436" s="19">
        <f>'Fuel usage &amp; cost'!$B$12</f>
        <v>31.59</v>
      </c>
      <c r="J436" s="19">
        <f>'Fuel usage &amp; cost'!$F$12</f>
        <v>45.593894246691484</v>
      </c>
      <c r="K436" s="17">
        <f t="shared" si="50"/>
        <v>947.53231023474245</v>
      </c>
      <c r="L436" s="18">
        <f t="shared" si="51"/>
        <v>667.49461177156331</v>
      </c>
      <c r="M436" s="43">
        <f t="shared" si="52"/>
        <v>45.593894246691477</v>
      </c>
      <c r="N436" s="19">
        <f t="shared" si="53"/>
        <v>280.03769846317914</v>
      </c>
      <c r="O436">
        <v>22.81</v>
      </c>
      <c r="P436" s="17">
        <f t="shared" si="61"/>
        <v>140.09902</v>
      </c>
      <c r="Q436" s="19">
        <f t="shared" si="62"/>
        <v>139.93867846317914</v>
      </c>
      <c r="R436" s="19">
        <f t="shared" si="63"/>
        <v>1420.0800000000002</v>
      </c>
      <c r="S436" s="43">
        <f t="shared" si="56"/>
        <v>371.71177292209262</v>
      </c>
      <c r="T436" s="19">
        <f t="shared" si="57"/>
        <v>1791.7917729220928</v>
      </c>
      <c r="W436" s="19"/>
      <c r="X436">
        <f t="shared" si="58"/>
        <v>2015.854</v>
      </c>
      <c r="Y436" s="19">
        <f t="shared" si="59"/>
        <v>1931.8907929220927</v>
      </c>
      <c r="Z436" s="19">
        <f t="shared" si="64"/>
        <v>83.963207077907327</v>
      </c>
      <c r="AA436" s="19">
        <f t="shared" si="60"/>
        <v>55.975471385271661</v>
      </c>
    </row>
    <row r="437" spans="1:27" x14ac:dyDescent="0.3">
      <c r="A437" s="9">
        <v>41536</v>
      </c>
      <c r="B437" s="10" t="s">
        <v>3</v>
      </c>
      <c r="C437" s="11">
        <v>4</v>
      </c>
      <c r="D437" s="11">
        <v>14660</v>
      </c>
      <c r="E437">
        <v>20782</v>
      </c>
      <c r="F437">
        <f t="shared" si="49"/>
        <v>6.1219999999999999</v>
      </c>
      <c r="G437">
        <f t="shared" si="48"/>
        <v>9.7000000000000003E-2</v>
      </c>
      <c r="H437" s="22">
        <f>'Fuel usage &amp; cost'!$G$16</f>
        <v>1.4374228501645225</v>
      </c>
      <c r="I437" s="19">
        <f>'Fuel usage &amp; cost'!$B$12</f>
        <v>31.59</v>
      </c>
      <c r="J437" s="19">
        <f>'Fuel usage &amp; cost'!$F$12</f>
        <v>45.593894246691484</v>
      </c>
      <c r="K437" s="17">
        <f t="shared" si="50"/>
        <v>947.53231023474245</v>
      </c>
      <c r="L437" s="18">
        <f t="shared" si="51"/>
        <v>668.40648965649711</v>
      </c>
      <c r="M437" s="43">
        <f t="shared" si="52"/>
        <v>45.593894246691505</v>
      </c>
      <c r="N437" s="19">
        <f t="shared" si="53"/>
        <v>279.12582057824534</v>
      </c>
      <c r="O437">
        <v>22.91</v>
      </c>
      <c r="P437" s="17">
        <f t="shared" si="61"/>
        <v>140.25502</v>
      </c>
      <c r="Q437" s="19">
        <f t="shared" si="62"/>
        <v>138.87080057824534</v>
      </c>
      <c r="R437" s="19">
        <f t="shared" si="63"/>
        <v>1422.02</v>
      </c>
      <c r="S437" s="43">
        <f t="shared" si="56"/>
        <v>370.25649965305274</v>
      </c>
      <c r="T437" s="19">
        <f t="shared" si="57"/>
        <v>1792.2764996530527</v>
      </c>
      <c r="W437" s="19"/>
      <c r="X437">
        <f t="shared" si="58"/>
        <v>2015.854</v>
      </c>
      <c r="Y437" s="19">
        <f t="shared" si="59"/>
        <v>1932.5315196530528</v>
      </c>
      <c r="Z437" s="19">
        <f t="shared" si="64"/>
        <v>83.322480346947259</v>
      </c>
      <c r="AA437" s="19">
        <f t="shared" si="60"/>
        <v>55.548320231298135</v>
      </c>
    </row>
    <row r="438" spans="1:27" x14ac:dyDescent="0.3">
      <c r="A438" s="9">
        <v>41536</v>
      </c>
      <c r="B438" s="10" t="s">
        <v>3</v>
      </c>
      <c r="C438" s="11">
        <v>5</v>
      </c>
      <c r="D438" s="11">
        <v>15540</v>
      </c>
      <c r="E438">
        <v>20782</v>
      </c>
      <c r="F438">
        <f t="shared" si="49"/>
        <v>5.242</v>
      </c>
      <c r="G438">
        <f t="shared" si="48"/>
        <v>9.7000000000000003E-2</v>
      </c>
      <c r="H438" s="22">
        <f>'Fuel usage &amp; cost'!$G$16</f>
        <v>1.4374228501645225</v>
      </c>
      <c r="I438" s="19">
        <f>'Fuel usage &amp; cost'!$B$12</f>
        <v>31.59</v>
      </c>
      <c r="J438" s="19">
        <f>'Fuel usage &amp; cost'!$F$12</f>
        <v>45.593894246691484</v>
      </c>
      <c r="K438" s="17">
        <f t="shared" si="50"/>
        <v>947.53231023474245</v>
      </c>
      <c r="L438" s="18">
        <f t="shared" si="51"/>
        <v>708.52911659358563</v>
      </c>
      <c r="M438" s="43">
        <f t="shared" si="52"/>
        <v>45.593894246691491</v>
      </c>
      <c r="N438" s="19">
        <f t="shared" si="53"/>
        <v>239.00319364115683</v>
      </c>
      <c r="O438">
        <v>22.96</v>
      </c>
      <c r="P438" s="17">
        <f t="shared" si="61"/>
        <v>120.35632000000001</v>
      </c>
      <c r="Q438" s="19">
        <f t="shared" si="62"/>
        <v>118.64687364115682</v>
      </c>
      <c r="R438" s="19">
        <f t="shared" si="63"/>
        <v>1507.38</v>
      </c>
      <c r="S438" s="43">
        <f t="shared" si="56"/>
        <v>316.92955581530595</v>
      </c>
      <c r="T438" s="19">
        <f t="shared" si="57"/>
        <v>1824.3095558153061</v>
      </c>
      <c r="W438" s="19"/>
      <c r="X438">
        <f t="shared" si="58"/>
        <v>2015.854</v>
      </c>
      <c r="Y438" s="19">
        <f t="shared" si="59"/>
        <v>1944.6658758153062</v>
      </c>
      <c r="Z438" s="19">
        <f t="shared" si="64"/>
        <v>71.188124184693834</v>
      </c>
      <c r="AA438" s="19">
        <f t="shared" si="60"/>
        <v>47.458749456462726</v>
      </c>
    </row>
    <row r="439" spans="1:27" x14ac:dyDescent="0.3">
      <c r="A439" s="2">
        <v>41536</v>
      </c>
      <c r="B439" s="3" t="s">
        <v>3</v>
      </c>
      <c r="C439" s="4">
        <v>6</v>
      </c>
      <c r="D439" s="4">
        <v>19800</v>
      </c>
      <c r="E439">
        <v>20782</v>
      </c>
      <c r="G439">
        <f t="shared" si="48"/>
        <v>9.7000000000000003E-2</v>
      </c>
      <c r="H439" s="22">
        <f>'Fuel usage &amp; cost'!$G$16</f>
        <v>1.4374228501645225</v>
      </c>
      <c r="I439" s="19">
        <f>'Fuel usage &amp; cost'!$B$12</f>
        <v>31.59</v>
      </c>
      <c r="J439" s="19">
        <f>'Fuel usage &amp; cost'!$F$12</f>
        <v>45.593894246691484</v>
      </c>
      <c r="M439" s="44"/>
      <c r="O439">
        <v>27.71</v>
      </c>
      <c r="R439" s="19"/>
      <c r="S439" s="43"/>
      <c r="T439" s="19"/>
      <c r="U439" s="17">
        <f t="shared" si="27"/>
        <v>1920.6000000000001</v>
      </c>
      <c r="W439" s="19"/>
      <c r="Y439" s="19"/>
      <c r="Z439" s="19"/>
      <c r="AA439" s="19"/>
    </row>
    <row r="440" spans="1:27" x14ac:dyDescent="0.3">
      <c r="A440" s="2">
        <v>41536</v>
      </c>
      <c r="B440" s="3" t="s">
        <v>3</v>
      </c>
      <c r="C440" s="4">
        <v>7</v>
      </c>
      <c r="D440" s="4">
        <v>20780</v>
      </c>
      <c r="E440">
        <v>20782</v>
      </c>
      <c r="G440">
        <f t="shared" si="48"/>
        <v>9.7000000000000003E-2</v>
      </c>
      <c r="H440" s="22">
        <f>'Fuel usage &amp; cost'!$G$16</f>
        <v>1.4374228501645225</v>
      </c>
      <c r="I440" s="19">
        <f>'Fuel usage &amp; cost'!$B$12</f>
        <v>31.59</v>
      </c>
      <c r="J440" s="19">
        <f>'Fuel usage &amp; cost'!$F$12</f>
        <v>45.593894246691484</v>
      </c>
      <c r="M440" s="44"/>
      <c r="O440">
        <v>35.92</v>
      </c>
      <c r="S440" s="44"/>
      <c r="U440" s="17">
        <f t="shared" si="27"/>
        <v>2015.66</v>
      </c>
    </row>
    <row r="441" spans="1:27" x14ac:dyDescent="0.3">
      <c r="A441" s="2">
        <v>41536</v>
      </c>
      <c r="B441" s="3" t="s">
        <v>3</v>
      </c>
      <c r="C441" s="4">
        <v>8</v>
      </c>
      <c r="D441" s="4">
        <v>20760</v>
      </c>
      <c r="E441">
        <v>20782</v>
      </c>
      <c r="G441">
        <f t="shared" si="48"/>
        <v>9.7000000000000003E-2</v>
      </c>
      <c r="H441" s="22">
        <f>'Fuel usage &amp; cost'!$G$16</f>
        <v>1.4374228501645225</v>
      </c>
      <c r="I441" s="19">
        <f>'Fuel usage &amp; cost'!$B$12</f>
        <v>31.59</v>
      </c>
      <c r="J441" s="19">
        <f>'Fuel usage &amp; cost'!$F$12</f>
        <v>45.593894246691484</v>
      </c>
      <c r="M441" s="44"/>
      <c r="O441">
        <v>37.479999999999997</v>
      </c>
      <c r="S441" s="44"/>
      <c r="U441" s="17">
        <f t="shared" si="27"/>
        <v>2013.72</v>
      </c>
    </row>
    <row r="442" spans="1:27" x14ac:dyDescent="0.3">
      <c r="A442" s="2">
        <v>41536</v>
      </c>
      <c r="B442" s="3" t="s">
        <v>3</v>
      </c>
      <c r="C442" s="4">
        <v>9</v>
      </c>
      <c r="D442" s="4">
        <v>19840</v>
      </c>
      <c r="E442">
        <v>20782</v>
      </c>
      <c r="G442">
        <f t="shared" si="48"/>
        <v>9.7000000000000003E-2</v>
      </c>
      <c r="H442" s="22">
        <f>'Fuel usage &amp; cost'!$G$16</f>
        <v>1.4374228501645225</v>
      </c>
      <c r="I442" s="19">
        <f>'Fuel usage &amp; cost'!$B$12</f>
        <v>31.59</v>
      </c>
      <c r="J442" s="19">
        <f>'Fuel usage &amp; cost'!$F$12</f>
        <v>45.593894246691484</v>
      </c>
      <c r="M442" s="44"/>
      <c r="O442">
        <v>34.35</v>
      </c>
      <c r="S442" s="44"/>
      <c r="U442" s="17">
        <f t="shared" si="27"/>
        <v>1924.48</v>
      </c>
    </row>
    <row r="443" spans="1:27" x14ac:dyDescent="0.3">
      <c r="A443" s="2">
        <v>41536</v>
      </c>
      <c r="B443" s="3" t="s">
        <v>3</v>
      </c>
      <c r="C443" s="4">
        <v>10</v>
      </c>
      <c r="D443" s="4">
        <v>20780</v>
      </c>
      <c r="E443">
        <v>20782</v>
      </c>
      <c r="G443">
        <f t="shared" si="48"/>
        <v>9.7000000000000003E-2</v>
      </c>
      <c r="H443" s="22">
        <f>'Fuel usage &amp; cost'!$G$16</f>
        <v>1.4374228501645225</v>
      </c>
      <c r="I443" s="19">
        <f>'Fuel usage &amp; cost'!$B$12</f>
        <v>31.59</v>
      </c>
      <c r="J443" s="19">
        <f>'Fuel usage &amp; cost'!$F$12</f>
        <v>45.593894246691484</v>
      </c>
      <c r="M443" s="44"/>
      <c r="O443">
        <v>39.49</v>
      </c>
      <c r="S443" s="44"/>
      <c r="U443" s="17">
        <f t="shared" si="27"/>
        <v>2015.66</v>
      </c>
    </row>
    <row r="444" spans="1:27" x14ac:dyDescent="0.3">
      <c r="A444" s="2">
        <v>41536</v>
      </c>
      <c r="B444" s="3" t="s">
        <v>3</v>
      </c>
      <c r="C444" s="4">
        <v>11</v>
      </c>
      <c r="D444" s="4">
        <v>20720</v>
      </c>
      <c r="E444">
        <v>20782</v>
      </c>
      <c r="G444">
        <f t="shared" si="48"/>
        <v>9.7000000000000003E-2</v>
      </c>
      <c r="H444" s="22">
        <f>'Fuel usage &amp; cost'!$G$16</f>
        <v>1.4374228501645225</v>
      </c>
      <c r="I444" s="19">
        <f>'Fuel usage &amp; cost'!$B$12</f>
        <v>31.59</v>
      </c>
      <c r="J444" s="19">
        <f>'Fuel usage &amp; cost'!$F$12</f>
        <v>45.593894246691484</v>
      </c>
      <c r="M444" s="44"/>
      <c r="O444">
        <v>44.55</v>
      </c>
      <c r="S444" s="44"/>
      <c r="U444" s="17">
        <f t="shared" si="27"/>
        <v>2009.8400000000001</v>
      </c>
    </row>
    <row r="445" spans="1:27" x14ac:dyDescent="0.3">
      <c r="A445" s="2">
        <v>41536</v>
      </c>
      <c r="B445" s="3" t="s">
        <v>3</v>
      </c>
      <c r="C445" s="4">
        <v>12</v>
      </c>
      <c r="D445" s="4">
        <v>20620</v>
      </c>
      <c r="E445">
        <v>20782</v>
      </c>
      <c r="G445">
        <f t="shared" si="48"/>
        <v>9.7000000000000003E-2</v>
      </c>
      <c r="H445" s="22">
        <f>'Fuel usage &amp; cost'!$G$16</f>
        <v>1.4374228501645225</v>
      </c>
      <c r="I445" s="19">
        <f>'Fuel usage &amp; cost'!$B$12</f>
        <v>31.59</v>
      </c>
      <c r="J445" s="19">
        <f>'Fuel usage &amp; cost'!$F$12</f>
        <v>45.593894246691484</v>
      </c>
      <c r="M445" s="44"/>
      <c r="O445">
        <v>45.02</v>
      </c>
      <c r="S445" s="44"/>
      <c r="U445" s="17">
        <f t="shared" si="27"/>
        <v>2000.14</v>
      </c>
    </row>
    <row r="446" spans="1:27" x14ac:dyDescent="0.3">
      <c r="A446" s="2">
        <v>41536</v>
      </c>
      <c r="B446" s="3" t="s">
        <v>3</v>
      </c>
      <c r="C446" s="4">
        <v>13</v>
      </c>
      <c r="D446" s="4">
        <v>20700</v>
      </c>
      <c r="E446">
        <v>20782</v>
      </c>
      <c r="G446">
        <f t="shared" si="48"/>
        <v>9.7000000000000003E-2</v>
      </c>
      <c r="H446" s="22">
        <f>'Fuel usage &amp; cost'!$G$16</f>
        <v>1.4374228501645225</v>
      </c>
      <c r="I446" s="19">
        <f>'Fuel usage &amp; cost'!$B$12</f>
        <v>31.59</v>
      </c>
      <c r="J446" s="19">
        <f>'Fuel usage &amp; cost'!$F$12</f>
        <v>45.593894246691484</v>
      </c>
      <c r="M446" s="44"/>
      <c r="O446">
        <v>48.97</v>
      </c>
      <c r="S446" s="44"/>
      <c r="U446" s="17">
        <f t="shared" si="27"/>
        <v>2007.9</v>
      </c>
    </row>
    <row r="447" spans="1:27" x14ac:dyDescent="0.3">
      <c r="A447" s="2">
        <v>41536</v>
      </c>
      <c r="B447" s="3" t="s">
        <v>3</v>
      </c>
      <c r="C447" s="4">
        <v>14</v>
      </c>
      <c r="D447" s="4">
        <v>20640</v>
      </c>
      <c r="E447">
        <v>20782</v>
      </c>
      <c r="G447">
        <f t="shared" si="48"/>
        <v>9.7000000000000003E-2</v>
      </c>
      <c r="H447" s="22">
        <f>'Fuel usage &amp; cost'!$G$16</f>
        <v>1.4374228501645225</v>
      </c>
      <c r="I447" s="19">
        <f>'Fuel usage &amp; cost'!$B$12</f>
        <v>31.59</v>
      </c>
      <c r="J447" s="19">
        <f>'Fuel usage &amp; cost'!$F$12</f>
        <v>45.593894246691484</v>
      </c>
      <c r="M447" s="44"/>
      <c r="O447">
        <v>49.37</v>
      </c>
      <c r="S447" s="44"/>
      <c r="U447" s="17">
        <f t="shared" si="27"/>
        <v>2002.0800000000002</v>
      </c>
    </row>
    <row r="448" spans="1:27" x14ac:dyDescent="0.3">
      <c r="A448" s="2">
        <v>41536</v>
      </c>
      <c r="B448" s="3" t="s">
        <v>3</v>
      </c>
      <c r="C448" s="4">
        <v>15</v>
      </c>
      <c r="D448" s="4">
        <v>20560</v>
      </c>
      <c r="E448">
        <v>20782</v>
      </c>
      <c r="G448">
        <f t="shared" si="48"/>
        <v>9.7000000000000003E-2</v>
      </c>
      <c r="H448" s="22">
        <f>'Fuel usage &amp; cost'!$G$16</f>
        <v>1.4374228501645225</v>
      </c>
      <c r="I448" s="19">
        <f>'Fuel usage &amp; cost'!$B$12</f>
        <v>31.59</v>
      </c>
      <c r="J448" s="19">
        <f>'Fuel usage &amp; cost'!$F$12</f>
        <v>45.593894246691484</v>
      </c>
      <c r="M448" s="44"/>
      <c r="O448">
        <v>48.83</v>
      </c>
      <c r="S448" s="44"/>
      <c r="U448" s="17">
        <f t="shared" si="27"/>
        <v>1994.3200000000002</v>
      </c>
    </row>
    <row r="449" spans="1:27" x14ac:dyDescent="0.3">
      <c r="A449" s="2">
        <v>41536</v>
      </c>
      <c r="B449" s="3" t="s">
        <v>3</v>
      </c>
      <c r="C449" s="4">
        <v>16</v>
      </c>
      <c r="D449" s="4">
        <v>20580</v>
      </c>
      <c r="E449">
        <v>20782</v>
      </c>
      <c r="G449">
        <f t="shared" si="48"/>
        <v>9.7000000000000003E-2</v>
      </c>
      <c r="H449" s="22">
        <f>'Fuel usage &amp; cost'!$G$16</f>
        <v>1.4374228501645225</v>
      </c>
      <c r="I449" s="19">
        <f>'Fuel usage &amp; cost'!$B$12</f>
        <v>31.59</v>
      </c>
      <c r="J449" s="19">
        <f>'Fuel usage &amp; cost'!$F$12</f>
        <v>45.593894246691484</v>
      </c>
      <c r="M449" s="44"/>
      <c r="O449">
        <v>49.43</v>
      </c>
      <c r="S449" s="44"/>
      <c r="U449" s="17">
        <f t="shared" si="27"/>
        <v>1996.26</v>
      </c>
    </row>
    <row r="450" spans="1:27" x14ac:dyDescent="0.3">
      <c r="A450" s="2">
        <v>41536</v>
      </c>
      <c r="B450" s="3" t="s">
        <v>3</v>
      </c>
      <c r="C450" s="4">
        <v>17</v>
      </c>
      <c r="D450" s="4">
        <v>20580</v>
      </c>
      <c r="E450">
        <v>20782</v>
      </c>
      <c r="G450">
        <f t="shared" si="48"/>
        <v>9.7000000000000003E-2</v>
      </c>
      <c r="H450" s="22">
        <f>'Fuel usage &amp; cost'!$G$16</f>
        <v>1.4374228501645225</v>
      </c>
      <c r="I450" s="19">
        <f>'Fuel usage &amp; cost'!$B$12</f>
        <v>31.59</v>
      </c>
      <c r="J450" s="19">
        <f>'Fuel usage &amp; cost'!$F$12</f>
        <v>45.593894246691484</v>
      </c>
      <c r="M450" s="44"/>
      <c r="O450">
        <v>46.88</v>
      </c>
      <c r="S450" s="44"/>
      <c r="U450" s="17">
        <f t="shared" si="27"/>
        <v>1996.26</v>
      </c>
    </row>
    <row r="451" spans="1:27" x14ac:dyDescent="0.3">
      <c r="A451" s="2">
        <v>41536</v>
      </c>
      <c r="B451" s="3" t="s">
        <v>3</v>
      </c>
      <c r="C451" s="4">
        <v>18</v>
      </c>
      <c r="D451" s="4">
        <v>20520</v>
      </c>
      <c r="E451">
        <v>20782</v>
      </c>
      <c r="G451">
        <f t="shared" si="48"/>
        <v>9.7000000000000003E-2</v>
      </c>
      <c r="H451" s="22">
        <f>'Fuel usage &amp; cost'!$G$16</f>
        <v>1.4374228501645225</v>
      </c>
      <c r="I451" s="19">
        <f>'Fuel usage &amp; cost'!$B$12</f>
        <v>31.59</v>
      </c>
      <c r="J451" s="19">
        <f>'Fuel usage &amp; cost'!$F$12</f>
        <v>45.593894246691484</v>
      </c>
      <c r="M451" s="44"/>
      <c r="O451">
        <v>46.4</v>
      </c>
      <c r="S451" s="44"/>
      <c r="U451" s="17">
        <f t="shared" ref="U451:U479" si="65">D451*G451</f>
        <v>1990.44</v>
      </c>
    </row>
    <row r="452" spans="1:27" x14ac:dyDescent="0.3">
      <c r="A452" s="2">
        <v>41536</v>
      </c>
      <c r="B452" s="3" t="s">
        <v>3</v>
      </c>
      <c r="C452" s="4">
        <v>19</v>
      </c>
      <c r="D452" s="4">
        <v>20540</v>
      </c>
      <c r="E452">
        <v>20782</v>
      </c>
      <c r="G452">
        <f t="shared" si="48"/>
        <v>9.7000000000000003E-2</v>
      </c>
      <c r="H452" s="22">
        <f>'Fuel usage &amp; cost'!$G$16</f>
        <v>1.4374228501645225</v>
      </c>
      <c r="I452" s="19">
        <f>'Fuel usage &amp; cost'!$B$12</f>
        <v>31.59</v>
      </c>
      <c r="J452" s="19">
        <f>'Fuel usage &amp; cost'!$F$12</f>
        <v>45.593894246691484</v>
      </c>
      <c r="M452" s="44"/>
      <c r="O452">
        <v>47.04</v>
      </c>
      <c r="S452" s="44"/>
      <c r="U452" s="17">
        <f t="shared" si="65"/>
        <v>1992.38</v>
      </c>
    </row>
    <row r="453" spans="1:27" x14ac:dyDescent="0.3">
      <c r="A453" s="2">
        <v>41536</v>
      </c>
      <c r="B453" s="3" t="s">
        <v>3</v>
      </c>
      <c r="C453" s="4">
        <v>20</v>
      </c>
      <c r="D453" s="4">
        <v>20720</v>
      </c>
      <c r="E453">
        <v>20782</v>
      </c>
      <c r="G453">
        <f t="shared" si="48"/>
        <v>9.7000000000000003E-2</v>
      </c>
      <c r="H453" s="22">
        <f>'Fuel usage &amp; cost'!$G$16</f>
        <v>1.4374228501645225</v>
      </c>
      <c r="I453" s="19">
        <f>'Fuel usage &amp; cost'!$B$12</f>
        <v>31.59</v>
      </c>
      <c r="J453" s="19">
        <f>'Fuel usage &amp; cost'!$F$12</f>
        <v>45.593894246691484</v>
      </c>
      <c r="M453" s="44"/>
      <c r="O453">
        <v>50.53</v>
      </c>
      <c r="S453" s="44"/>
      <c r="U453" s="17">
        <f t="shared" si="65"/>
        <v>2009.8400000000001</v>
      </c>
    </row>
    <row r="454" spans="1:27" x14ac:dyDescent="0.3">
      <c r="A454" s="2">
        <v>41536</v>
      </c>
      <c r="B454" s="3" t="s">
        <v>3</v>
      </c>
      <c r="C454" s="4">
        <v>21</v>
      </c>
      <c r="D454" s="4">
        <v>20740</v>
      </c>
      <c r="E454">
        <v>20782</v>
      </c>
      <c r="G454">
        <f t="shared" si="48"/>
        <v>9.7000000000000003E-2</v>
      </c>
      <c r="H454" s="22">
        <f>'Fuel usage &amp; cost'!$G$16</f>
        <v>1.4374228501645225</v>
      </c>
      <c r="I454" s="19">
        <f>'Fuel usage &amp; cost'!$B$12</f>
        <v>31.59</v>
      </c>
      <c r="J454" s="19">
        <f>'Fuel usage &amp; cost'!$F$12</f>
        <v>45.593894246691484</v>
      </c>
      <c r="M454" s="44"/>
      <c r="O454">
        <v>46.32</v>
      </c>
      <c r="S454" s="44"/>
      <c r="U454" s="17">
        <f t="shared" si="65"/>
        <v>2011.78</v>
      </c>
    </row>
    <row r="455" spans="1:27" x14ac:dyDescent="0.3">
      <c r="A455" s="2">
        <v>41536</v>
      </c>
      <c r="B455" s="3" t="s">
        <v>3</v>
      </c>
      <c r="C455" s="4">
        <v>22</v>
      </c>
      <c r="D455" s="4">
        <v>20440</v>
      </c>
      <c r="E455">
        <v>20782</v>
      </c>
      <c r="G455">
        <f t="shared" si="48"/>
        <v>9.7000000000000003E-2</v>
      </c>
      <c r="H455" s="22">
        <f>'Fuel usage &amp; cost'!$G$16</f>
        <v>1.4374228501645225</v>
      </c>
      <c r="I455" s="19">
        <f>'Fuel usage &amp; cost'!$B$12</f>
        <v>31.59</v>
      </c>
      <c r="J455" s="19">
        <f>'Fuel usage &amp; cost'!$F$12</f>
        <v>45.593894246691484</v>
      </c>
      <c r="M455" s="44"/>
      <c r="O455">
        <v>38.270000000000003</v>
      </c>
      <c r="S455" s="44"/>
      <c r="U455" s="17">
        <f t="shared" si="65"/>
        <v>1982.68</v>
      </c>
    </row>
    <row r="456" spans="1:27" x14ac:dyDescent="0.3">
      <c r="A456" s="9">
        <v>41536</v>
      </c>
      <c r="B456" s="10" t="s">
        <v>3</v>
      </c>
      <c r="C456" s="11">
        <v>23</v>
      </c>
      <c r="D456" s="11">
        <v>15680</v>
      </c>
      <c r="E456">
        <v>20782</v>
      </c>
      <c r="F456">
        <f t="shared" ref="F456:F462" si="66">(E456-D456)/1000</f>
        <v>5.1020000000000003</v>
      </c>
      <c r="G456">
        <f t="shared" si="48"/>
        <v>9.7000000000000003E-2</v>
      </c>
      <c r="H456" s="22">
        <f>'Fuel usage &amp; cost'!$G$16</f>
        <v>1.4374228501645225</v>
      </c>
      <c r="I456" s="19">
        <f>'Fuel usage &amp; cost'!$B$12</f>
        <v>31.59</v>
      </c>
      <c r="J456" s="19">
        <f>'Fuel usage &amp; cost'!$F$12</f>
        <v>45.593894246691484</v>
      </c>
      <c r="K456" s="17">
        <f t="shared" ref="K456:K462" si="67">(E456/1000)*J456</f>
        <v>947.53231023474245</v>
      </c>
      <c r="L456" s="18">
        <f>(D456/1000)*J456</f>
        <v>714.91226178812246</v>
      </c>
      <c r="M456" s="43">
        <f t="shared" ref="M456:M462" si="68">(K456/F456)-(L456/F456)</f>
        <v>45.593894246691491</v>
      </c>
      <c r="N456" s="19">
        <f t="shared" ref="N456:N462" si="69">K456-L456</f>
        <v>232.62004844661999</v>
      </c>
      <c r="O456">
        <v>33.76</v>
      </c>
      <c r="P456" s="17">
        <f t="shared" ref="P456:P462" si="70">O456*F456</f>
        <v>172.24351999999999</v>
      </c>
      <c r="Q456" s="19">
        <f t="shared" ref="Q456:Q462" si="71">N456-P456</f>
        <v>60.37652844662</v>
      </c>
      <c r="R456" s="19">
        <f>D456*G456</f>
        <v>1520.96</v>
      </c>
      <c r="S456" s="43">
        <f>F456*((G456*1000)-M456+(0.4*(M456-O456)))</f>
        <v>286.42456293202804</v>
      </c>
      <c r="T456" s="19">
        <f>(D456*G456)+S456</f>
        <v>1807.3845629320281</v>
      </c>
      <c r="U456" s="17"/>
      <c r="W456" s="19"/>
      <c r="X456">
        <f t="shared" ref="X456:X462" si="72">E456*G456</f>
        <v>2015.854</v>
      </c>
      <c r="Y456" s="19">
        <f t="shared" ref="Y456:Y462" si="73">X456-N456+P456+AA456</f>
        <v>1979.6280829320278</v>
      </c>
      <c r="Z456" s="19">
        <f>X456-Y456</f>
        <v>36.225917067972205</v>
      </c>
      <c r="AA456" s="19">
        <f t="shared" ref="AA456:AA462" si="74">Q456*0.4</f>
        <v>24.150611378648001</v>
      </c>
    </row>
    <row r="457" spans="1:27" x14ac:dyDescent="0.3">
      <c r="A457" s="9">
        <v>41536</v>
      </c>
      <c r="B457" s="10" t="s">
        <v>3</v>
      </c>
      <c r="C457" s="11">
        <v>24</v>
      </c>
      <c r="D457" s="11">
        <v>14720</v>
      </c>
      <c r="E457">
        <v>20782</v>
      </c>
      <c r="F457">
        <f t="shared" si="66"/>
        <v>6.0620000000000003</v>
      </c>
      <c r="G457">
        <f t="shared" si="48"/>
        <v>9.7000000000000003E-2</v>
      </c>
      <c r="H457" s="22">
        <f>'Fuel usage &amp; cost'!$G$16</f>
        <v>1.4374228501645225</v>
      </c>
      <c r="I457" s="19">
        <f>'Fuel usage &amp; cost'!$B$12</f>
        <v>31.59</v>
      </c>
      <c r="J457" s="19">
        <f>'Fuel usage &amp; cost'!$F$12</f>
        <v>45.593894246691484</v>
      </c>
      <c r="K457" s="17">
        <f t="shared" si="67"/>
        <v>947.53231023474245</v>
      </c>
      <c r="L457" s="18">
        <f t="shared" ref="L457:L462" si="75">(D457/1000)*J457</f>
        <v>671.14212331129863</v>
      </c>
      <c r="M457" s="43">
        <f t="shared" si="68"/>
        <v>45.593894246691477</v>
      </c>
      <c r="N457" s="19">
        <f t="shared" si="69"/>
        <v>276.39018692344382</v>
      </c>
      <c r="O457">
        <v>32.520000000000003</v>
      </c>
      <c r="P457" s="17">
        <f t="shared" si="70"/>
        <v>197.13624000000002</v>
      </c>
      <c r="Q457" s="19">
        <f t="shared" si="71"/>
        <v>79.253946923443806</v>
      </c>
      <c r="R457" s="19">
        <f t="shared" ref="R457:R462" si="76">D457*G457</f>
        <v>1427.8400000000001</v>
      </c>
      <c r="S457" s="43">
        <f t="shared" ref="S457:S461" si="77">F457*((G457*1000)-M457+(0.4*(M457-O457)))</f>
        <v>343.32539184593378</v>
      </c>
      <c r="T457" s="19">
        <f t="shared" ref="T457:T461" si="78">(D457*G457)+S457</f>
        <v>1771.165391845934</v>
      </c>
      <c r="U457" s="17"/>
      <c r="W457" s="19"/>
      <c r="X457">
        <f t="shared" si="72"/>
        <v>2015.854</v>
      </c>
      <c r="Y457" s="19">
        <f t="shared" si="73"/>
        <v>1968.3016318459336</v>
      </c>
      <c r="Z457" s="19">
        <f t="shared" ref="Z457:Z461" si="79">X457-Y457</f>
        <v>47.552368154066471</v>
      </c>
      <c r="AA457" s="19">
        <f t="shared" si="74"/>
        <v>31.701578769377523</v>
      </c>
    </row>
    <row r="458" spans="1:27" x14ac:dyDescent="0.3">
      <c r="A458" s="9">
        <v>41537</v>
      </c>
      <c r="B458" s="10" t="s">
        <v>3</v>
      </c>
      <c r="C458" s="11">
        <v>1</v>
      </c>
      <c r="D458" s="11">
        <v>14640</v>
      </c>
      <c r="E458">
        <v>20782</v>
      </c>
      <c r="F458">
        <f t="shared" si="66"/>
        <v>6.1420000000000003</v>
      </c>
      <c r="G458">
        <f t="shared" si="48"/>
        <v>9.7000000000000003E-2</v>
      </c>
      <c r="H458" s="22">
        <f>'Fuel usage &amp; cost'!$G$16</f>
        <v>1.4374228501645225</v>
      </c>
      <c r="I458" s="19">
        <f>'Fuel usage &amp; cost'!$B$12</f>
        <v>31.59</v>
      </c>
      <c r="J458" s="19">
        <f>'Fuel usage &amp; cost'!$F$12</f>
        <v>45.593894246691484</v>
      </c>
      <c r="K458" s="17">
        <f t="shared" si="67"/>
        <v>947.53231023474245</v>
      </c>
      <c r="L458" s="18">
        <f t="shared" si="75"/>
        <v>667.49461177156331</v>
      </c>
      <c r="M458" s="43">
        <f t="shared" si="68"/>
        <v>45.593894246691477</v>
      </c>
      <c r="N458" s="19">
        <f t="shared" si="69"/>
        <v>280.03769846317914</v>
      </c>
      <c r="O458">
        <v>27.01</v>
      </c>
      <c r="P458" s="17">
        <f t="shared" si="70"/>
        <v>165.89542000000003</v>
      </c>
      <c r="Q458" s="19">
        <f t="shared" si="71"/>
        <v>114.14227846317911</v>
      </c>
      <c r="R458" s="19">
        <f t="shared" si="76"/>
        <v>1420.0800000000002</v>
      </c>
      <c r="S458" s="43">
        <f t="shared" si="77"/>
        <v>361.39321292209263</v>
      </c>
      <c r="T458" s="19">
        <f t="shared" si="78"/>
        <v>1781.4732129220929</v>
      </c>
      <c r="U458" s="17"/>
      <c r="W458" s="19"/>
      <c r="X458">
        <f t="shared" si="72"/>
        <v>2015.854</v>
      </c>
      <c r="Y458" s="19">
        <f t="shared" si="73"/>
        <v>1947.3686329220925</v>
      </c>
      <c r="Z458" s="19">
        <f t="shared" si="79"/>
        <v>68.48536707790754</v>
      </c>
      <c r="AA458" s="19">
        <f t="shared" si="74"/>
        <v>45.656911385271648</v>
      </c>
    </row>
    <row r="459" spans="1:27" x14ac:dyDescent="0.3">
      <c r="A459" s="9">
        <v>41537</v>
      </c>
      <c r="B459" s="10" t="s">
        <v>3</v>
      </c>
      <c r="C459" s="11">
        <v>2</v>
      </c>
      <c r="D459" s="11">
        <v>14580</v>
      </c>
      <c r="E459">
        <v>20782</v>
      </c>
      <c r="F459">
        <f t="shared" si="66"/>
        <v>6.202</v>
      </c>
      <c r="G459">
        <f t="shared" si="48"/>
        <v>9.7000000000000003E-2</v>
      </c>
      <c r="H459" s="22">
        <f>'Fuel usage &amp; cost'!$G$16</f>
        <v>1.4374228501645225</v>
      </c>
      <c r="I459" s="19">
        <f>'Fuel usage &amp; cost'!$B$12</f>
        <v>31.59</v>
      </c>
      <c r="J459" s="19">
        <f>'Fuel usage &amp; cost'!$F$12</f>
        <v>45.593894246691484</v>
      </c>
      <c r="K459" s="17">
        <f t="shared" si="67"/>
        <v>947.53231023474245</v>
      </c>
      <c r="L459" s="18">
        <f t="shared" si="75"/>
        <v>664.7589781167618</v>
      </c>
      <c r="M459" s="43">
        <f t="shared" si="68"/>
        <v>45.593894246691491</v>
      </c>
      <c r="N459" s="19">
        <f t="shared" si="69"/>
        <v>282.77333211798066</v>
      </c>
      <c r="O459">
        <v>24.86</v>
      </c>
      <c r="P459" s="17">
        <f t="shared" si="70"/>
        <v>154.18171999999998</v>
      </c>
      <c r="Q459" s="19">
        <f t="shared" si="71"/>
        <v>128.59161211798067</v>
      </c>
      <c r="R459" s="19">
        <f t="shared" si="76"/>
        <v>1414.26</v>
      </c>
      <c r="S459" s="43">
        <f t="shared" si="77"/>
        <v>370.25731272921161</v>
      </c>
      <c r="T459" s="19">
        <f t="shared" si="78"/>
        <v>1784.5173127292117</v>
      </c>
      <c r="U459" s="17"/>
      <c r="W459" s="19"/>
      <c r="X459">
        <f t="shared" si="72"/>
        <v>2015.854</v>
      </c>
      <c r="Y459" s="19">
        <f t="shared" si="73"/>
        <v>1938.6990327292119</v>
      </c>
      <c r="Z459" s="19">
        <f t="shared" si="79"/>
        <v>77.15496727078812</v>
      </c>
      <c r="AA459" s="19">
        <f t="shared" si="74"/>
        <v>51.436644847192269</v>
      </c>
    </row>
    <row r="460" spans="1:27" x14ac:dyDescent="0.3">
      <c r="A460" s="9">
        <v>41537</v>
      </c>
      <c r="B460" s="10" t="s">
        <v>3</v>
      </c>
      <c r="C460" s="11">
        <v>3</v>
      </c>
      <c r="D460" s="11">
        <v>14540</v>
      </c>
      <c r="E460">
        <v>20782</v>
      </c>
      <c r="F460">
        <f t="shared" si="66"/>
        <v>6.242</v>
      </c>
      <c r="G460">
        <f t="shared" si="48"/>
        <v>9.7000000000000003E-2</v>
      </c>
      <c r="H460" s="22">
        <f>'Fuel usage &amp; cost'!$G$16</f>
        <v>1.4374228501645225</v>
      </c>
      <c r="I460" s="19">
        <f>'Fuel usage &amp; cost'!$B$12</f>
        <v>31.59</v>
      </c>
      <c r="J460" s="19">
        <f>'Fuel usage &amp; cost'!$F$12</f>
        <v>45.593894246691484</v>
      </c>
      <c r="K460" s="17">
        <f t="shared" si="67"/>
        <v>947.53231023474245</v>
      </c>
      <c r="L460" s="18">
        <f t="shared" si="75"/>
        <v>662.93522234689408</v>
      </c>
      <c r="M460" s="43">
        <f t="shared" si="68"/>
        <v>45.593894246691505</v>
      </c>
      <c r="N460" s="19">
        <f t="shared" si="69"/>
        <v>284.59708788784837</v>
      </c>
      <c r="O460">
        <v>24.05</v>
      </c>
      <c r="P460" s="17">
        <f t="shared" si="70"/>
        <v>150.12010000000001</v>
      </c>
      <c r="Q460" s="19">
        <f t="shared" si="71"/>
        <v>134.47698788784837</v>
      </c>
      <c r="R460" s="19">
        <f t="shared" si="76"/>
        <v>1410.38</v>
      </c>
      <c r="S460" s="43">
        <f t="shared" si="77"/>
        <v>374.66770726729101</v>
      </c>
      <c r="T460" s="19">
        <f t="shared" si="78"/>
        <v>1785.0477072672911</v>
      </c>
      <c r="U460" s="17"/>
      <c r="W460" s="19"/>
      <c r="X460">
        <f t="shared" si="72"/>
        <v>2015.854</v>
      </c>
      <c r="Y460" s="19">
        <f t="shared" si="73"/>
        <v>1935.1678072672912</v>
      </c>
      <c r="Z460" s="19">
        <f t="shared" si="79"/>
        <v>80.686192732708832</v>
      </c>
      <c r="AA460" s="19">
        <f t="shared" si="74"/>
        <v>53.79079515513935</v>
      </c>
    </row>
    <row r="461" spans="1:27" x14ac:dyDescent="0.3">
      <c r="A461" s="9">
        <v>41537</v>
      </c>
      <c r="B461" s="10" t="s">
        <v>3</v>
      </c>
      <c r="C461" s="11">
        <v>4</v>
      </c>
      <c r="D461" s="11">
        <v>14640</v>
      </c>
      <c r="E461">
        <v>20782</v>
      </c>
      <c r="F461">
        <f t="shared" si="66"/>
        <v>6.1420000000000003</v>
      </c>
      <c r="G461">
        <f t="shared" si="48"/>
        <v>9.7000000000000003E-2</v>
      </c>
      <c r="H461" s="22">
        <f>'Fuel usage &amp; cost'!$G$16</f>
        <v>1.4374228501645225</v>
      </c>
      <c r="I461" s="19">
        <f>'Fuel usage &amp; cost'!$B$12</f>
        <v>31.59</v>
      </c>
      <c r="J461" s="19">
        <f>'Fuel usage &amp; cost'!$F$12</f>
        <v>45.593894246691484</v>
      </c>
      <c r="K461" s="17">
        <f t="shared" si="67"/>
        <v>947.53231023474245</v>
      </c>
      <c r="L461" s="18">
        <f t="shared" si="75"/>
        <v>667.49461177156331</v>
      </c>
      <c r="M461" s="43">
        <f t="shared" si="68"/>
        <v>45.593894246691477</v>
      </c>
      <c r="N461" s="19">
        <f t="shared" si="69"/>
        <v>280.03769846317914</v>
      </c>
      <c r="O461">
        <v>23.52</v>
      </c>
      <c r="P461" s="17">
        <f t="shared" si="70"/>
        <v>144.45984000000001</v>
      </c>
      <c r="Q461" s="19">
        <f t="shared" si="71"/>
        <v>135.57785846317913</v>
      </c>
      <c r="R461" s="19">
        <f t="shared" si="76"/>
        <v>1420.0800000000002</v>
      </c>
      <c r="S461" s="43">
        <f t="shared" si="77"/>
        <v>369.96744492209262</v>
      </c>
      <c r="T461" s="19">
        <f t="shared" si="78"/>
        <v>1790.0474449220928</v>
      </c>
      <c r="U461" s="17"/>
      <c r="W461" s="19"/>
      <c r="X461">
        <f t="shared" si="72"/>
        <v>2015.854</v>
      </c>
      <c r="Y461" s="19">
        <f t="shared" si="73"/>
        <v>1934.5072849220926</v>
      </c>
      <c r="Z461" s="19">
        <f t="shared" si="79"/>
        <v>81.346715077907447</v>
      </c>
      <c r="AA461" s="19">
        <f t="shared" si="74"/>
        <v>54.23114338527165</v>
      </c>
    </row>
    <row r="462" spans="1:27" x14ac:dyDescent="0.3">
      <c r="A462" s="9">
        <v>41537</v>
      </c>
      <c r="B462" s="10" t="s">
        <v>3</v>
      </c>
      <c r="C462" s="11">
        <v>5</v>
      </c>
      <c r="D462" s="11">
        <v>15140</v>
      </c>
      <c r="E462">
        <v>20782</v>
      </c>
      <c r="F462" s="47">
        <f t="shared" si="66"/>
        <v>5.6420000000000003</v>
      </c>
      <c r="G462">
        <f t="shared" si="48"/>
        <v>9.7000000000000003E-2</v>
      </c>
      <c r="H462" s="22">
        <f>'Fuel usage &amp; cost'!$G$16</f>
        <v>1.4374228501645225</v>
      </c>
      <c r="I462" s="19">
        <f>'Fuel usage &amp; cost'!$B$12</f>
        <v>31.59</v>
      </c>
      <c r="J462" s="19">
        <f>'Fuel usage &amp; cost'!$F$12</f>
        <v>45.593894246691484</v>
      </c>
      <c r="K462" s="17">
        <f t="shared" si="67"/>
        <v>947.53231023474245</v>
      </c>
      <c r="L462" s="18">
        <f t="shared" si="75"/>
        <v>690.29155889490914</v>
      </c>
      <c r="M462" s="43">
        <f t="shared" si="68"/>
        <v>45.593894246691463</v>
      </c>
      <c r="N462" s="19">
        <f t="shared" si="69"/>
        <v>257.24075133983331</v>
      </c>
      <c r="O462">
        <v>24.56</v>
      </c>
      <c r="P462" s="17">
        <f t="shared" si="70"/>
        <v>138.56752</v>
      </c>
      <c r="Q462" s="19">
        <f t="shared" si="71"/>
        <v>118.67323133983331</v>
      </c>
      <c r="R462" s="19">
        <f t="shared" si="76"/>
        <v>1468.5800000000002</v>
      </c>
      <c r="S462" s="43">
        <f t="shared" ref="S462" si="80">F462*((G462*1000)-M462+(0.4*(M462-O462)))</f>
        <v>337.50254119610008</v>
      </c>
      <c r="T462" s="19">
        <f t="shared" ref="T462" si="81">(D462*G462)+S462</f>
        <v>1806.0825411961002</v>
      </c>
      <c r="U462" s="17"/>
      <c r="W462" s="19"/>
      <c r="X462">
        <f t="shared" si="72"/>
        <v>2015.854</v>
      </c>
      <c r="Y462" s="19">
        <f t="shared" si="73"/>
        <v>1944.6500611961003</v>
      </c>
      <c r="Z462" s="19">
        <f t="shared" ref="Z462" si="82">X462-Y462</f>
        <v>71.203938803899746</v>
      </c>
      <c r="AA462" s="19">
        <f t="shared" si="74"/>
        <v>47.469292535933327</v>
      </c>
    </row>
    <row r="463" spans="1:27" x14ac:dyDescent="0.3">
      <c r="A463" s="2">
        <v>41537</v>
      </c>
      <c r="B463" s="3" t="s">
        <v>3</v>
      </c>
      <c r="C463" s="4">
        <v>6</v>
      </c>
      <c r="D463" s="4">
        <v>19360</v>
      </c>
      <c r="E463">
        <v>20782</v>
      </c>
      <c r="G463">
        <f t="shared" si="48"/>
        <v>9.7000000000000003E-2</v>
      </c>
      <c r="H463" s="22">
        <f>'Fuel usage &amp; cost'!$G$16</f>
        <v>1.4374228501645225</v>
      </c>
      <c r="I463" s="19">
        <f>'Fuel usage &amp; cost'!$B$12</f>
        <v>31.59</v>
      </c>
      <c r="J463" s="19">
        <f>'Fuel usage &amp; cost'!$F$12</f>
        <v>45.593894246691484</v>
      </c>
      <c r="M463" s="44"/>
      <c r="O463">
        <v>27.25</v>
      </c>
      <c r="S463" s="44"/>
      <c r="U463" s="17">
        <f t="shared" si="65"/>
        <v>1877.92</v>
      </c>
    </row>
    <row r="464" spans="1:27" x14ac:dyDescent="0.3">
      <c r="A464" s="2">
        <v>41537</v>
      </c>
      <c r="B464" s="3" t="s">
        <v>3</v>
      </c>
      <c r="C464" s="4">
        <v>7</v>
      </c>
      <c r="D464" s="4">
        <v>20640</v>
      </c>
      <c r="E464">
        <v>20782</v>
      </c>
      <c r="G464">
        <f t="shared" si="48"/>
        <v>9.7000000000000003E-2</v>
      </c>
      <c r="H464" s="22">
        <f>'Fuel usage &amp; cost'!$G$16</f>
        <v>1.4374228501645225</v>
      </c>
      <c r="I464" s="19">
        <f>'Fuel usage &amp; cost'!$B$12</f>
        <v>31.59</v>
      </c>
      <c r="J464" s="19">
        <f>'Fuel usage &amp; cost'!$F$12</f>
        <v>45.593894246691484</v>
      </c>
      <c r="M464" s="44"/>
      <c r="O464">
        <v>34.979999999999997</v>
      </c>
      <c r="S464" s="44"/>
      <c r="U464" s="17">
        <f t="shared" si="65"/>
        <v>2002.0800000000002</v>
      </c>
    </row>
    <row r="465" spans="1:27" x14ac:dyDescent="0.3">
      <c r="A465" s="2">
        <v>41537</v>
      </c>
      <c r="B465" s="3" t="s">
        <v>3</v>
      </c>
      <c r="C465" s="4">
        <v>8</v>
      </c>
      <c r="D465" s="4">
        <v>20640</v>
      </c>
      <c r="E465">
        <v>20782</v>
      </c>
      <c r="G465">
        <f t="shared" si="48"/>
        <v>9.7000000000000003E-2</v>
      </c>
      <c r="H465" s="22">
        <f>'Fuel usage &amp; cost'!$G$16</f>
        <v>1.4374228501645225</v>
      </c>
      <c r="I465" s="19">
        <f>'Fuel usage &amp; cost'!$B$12</f>
        <v>31.59</v>
      </c>
      <c r="J465" s="19">
        <f>'Fuel usage &amp; cost'!$F$12</f>
        <v>45.593894246691484</v>
      </c>
      <c r="M465" s="44"/>
      <c r="O465">
        <v>37.29</v>
      </c>
      <c r="S465" s="44"/>
      <c r="U465" s="17">
        <f t="shared" si="65"/>
        <v>2002.0800000000002</v>
      </c>
    </row>
    <row r="466" spans="1:27" x14ac:dyDescent="0.3">
      <c r="A466" s="2">
        <v>41537</v>
      </c>
      <c r="B466" s="3" t="s">
        <v>3</v>
      </c>
      <c r="C466" s="4">
        <v>9</v>
      </c>
      <c r="D466" s="4">
        <v>19080</v>
      </c>
      <c r="E466">
        <v>20782</v>
      </c>
      <c r="G466">
        <f t="shared" si="48"/>
        <v>9.7000000000000003E-2</v>
      </c>
      <c r="H466" s="22">
        <f>'Fuel usage &amp; cost'!$G$16</f>
        <v>1.4374228501645225</v>
      </c>
      <c r="I466" s="19">
        <f>'Fuel usage &amp; cost'!$B$12</f>
        <v>31.59</v>
      </c>
      <c r="J466" s="19">
        <f>'Fuel usage &amp; cost'!$F$12</f>
        <v>45.593894246691484</v>
      </c>
      <c r="M466" s="44"/>
      <c r="O466">
        <v>36.659999999999997</v>
      </c>
      <c r="S466" s="44"/>
      <c r="U466" s="17">
        <f t="shared" si="65"/>
        <v>1850.76</v>
      </c>
    </row>
    <row r="467" spans="1:27" x14ac:dyDescent="0.3">
      <c r="A467" s="2">
        <v>41537</v>
      </c>
      <c r="B467" s="3" t="s">
        <v>3</v>
      </c>
      <c r="C467" s="4">
        <v>10</v>
      </c>
      <c r="D467" s="4">
        <v>20720</v>
      </c>
      <c r="E467">
        <v>20782</v>
      </c>
      <c r="G467">
        <f t="shared" si="48"/>
        <v>9.7000000000000003E-2</v>
      </c>
      <c r="H467" s="22">
        <f>'Fuel usage &amp; cost'!$G$16</f>
        <v>1.4374228501645225</v>
      </c>
      <c r="I467" s="19">
        <f>'Fuel usage &amp; cost'!$B$12</f>
        <v>31.59</v>
      </c>
      <c r="J467" s="19">
        <f>'Fuel usage &amp; cost'!$F$12</f>
        <v>45.593894246691484</v>
      </c>
      <c r="M467" s="44"/>
      <c r="O467">
        <v>42.63</v>
      </c>
      <c r="S467" s="44"/>
      <c r="U467" s="17">
        <f t="shared" si="65"/>
        <v>2009.8400000000001</v>
      </c>
    </row>
    <row r="468" spans="1:27" x14ac:dyDescent="0.3">
      <c r="A468" s="2">
        <v>41537</v>
      </c>
      <c r="B468" s="3" t="s">
        <v>3</v>
      </c>
      <c r="C468" s="4">
        <v>11</v>
      </c>
      <c r="D468" s="4">
        <v>20700</v>
      </c>
      <c r="E468">
        <v>20782</v>
      </c>
      <c r="G468">
        <f t="shared" si="48"/>
        <v>9.7000000000000003E-2</v>
      </c>
      <c r="H468" s="22">
        <f>'Fuel usage &amp; cost'!$G$16</f>
        <v>1.4374228501645225</v>
      </c>
      <c r="I468" s="19">
        <f>'Fuel usage &amp; cost'!$B$12</f>
        <v>31.59</v>
      </c>
      <c r="J468" s="19">
        <f>'Fuel usage &amp; cost'!$F$12</f>
        <v>45.593894246691484</v>
      </c>
      <c r="M468" s="44"/>
      <c r="O468">
        <v>44.87</v>
      </c>
      <c r="S468" s="44"/>
      <c r="U468" s="17">
        <f t="shared" si="65"/>
        <v>2007.9</v>
      </c>
    </row>
    <row r="469" spans="1:27" x14ac:dyDescent="0.3">
      <c r="A469" s="2">
        <v>41537</v>
      </c>
      <c r="B469" s="3" t="s">
        <v>3</v>
      </c>
      <c r="C469" s="4">
        <v>12</v>
      </c>
      <c r="D469" s="4">
        <v>20040</v>
      </c>
      <c r="E469">
        <v>20782</v>
      </c>
      <c r="G469">
        <f t="shared" si="48"/>
        <v>9.7000000000000003E-2</v>
      </c>
      <c r="H469" s="22">
        <f>'Fuel usage &amp; cost'!$G$16</f>
        <v>1.4374228501645225</v>
      </c>
      <c r="I469" s="19">
        <f>'Fuel usage &amp; cost'!$B$12</f>
        <v>31.59</v>
      </c>
      <c r="J469" s="19">
        <f>'Fuel usage &amp; cost'!$F$12</f>
        <v>45.593894246691484</v>
      </c>
      <c r="M469" s="44"/>
      <c r="O469">
        <v>46</v>
      </c>
      <c r="S469" s="44"/>
      <c r="U469" s="17">
        <f t="shared" si="65"/>
        <v>1943.88</v>
      </c>
    </row>
    <row r="470" spans="1:27" x14ac:dyDescent="0.3">
      <c r="A470" s="2">
        <v>41537</v>
      </c>
      <c r="B470" s="3" t="s">
        <v>3</v>
      </c>
      <c r="C470" s="4">
        <v>13</v>
      </c>
      <c r="D470" s="4">
        <v>20180</v>
      </c>
      <c r="E470">
        <v>20782</v>
      </c>
      <c r="G470">
        <f t="shared" si="48"/>
        <v>9.7000000000000003E-2</v>
      </c>
      <c r="H470" s="22">
        <f>'Fuel usage &amp; cost'!$G$16</f>
        <v>1.4374228501645225</v>
      </c>
      <c r="I470" s="19">
        <f>'Fuel usage &amp; cost'!$B$12</f>
        <v>31.59</v>
      </c>
      <c r="J470" s="19">
        <f>'Fuel usage &amp; cost'!$F$12</f>
        <v>45.593894246691484</v>
      </c>
      <c r="M470" s="44"/>
      <c r="O470">
        <v>46.99</v>
      </c>
      <c r="S470" s="44"/>
      <c r="U470" s="17">
        <f t="shared" si="65"/>
        <v>1957.46</v>
      </c>
    </row>
    <row r="471" spans="1:27" x14ac:dyDescent="0.3">
      <c r="A471" s="2">
        <v>41537</v>
      </c>
      <c r="B471" s="3" t="s">
        <v>3</v>
      </c>
      <c r="C471" s="4">
        <v>14</v>
      </c>
      <c r="D471" s="4">
        <v>19960</v>
      </c>
      <c r="E471">
        <v>20782</v>
      </c>
      <c r="G471">
        <f t="shared" si="48"/>
        <v>9.7000000000000003E-2</v>
      </c>
      <c r="H471" s="22">
        <f>'Fuel usage &amp; cost'!$G$16</f>
        <v>1.4374228501645225</v>
      </c>
      <c r="I471" s="19">
        <f>'Fuel usage &amp; cost'!$B$12</f>
        <v>31.59</v>
      </c>
      <c r="J471" s="19">
        <f>'Fuel usage &amp; cost'!$F$12</f>
        <v>45.593894246691484</v>
      </c>
      <c r="M471" s="44"/>
      <c r="O471">
        <v>48.62</v>
      </c>
      <c r="S471" s="44"/>
      <c r="U471" s="17">
        <f t="shared" si="65"/>
        <v>1936.1200000000001</v>
      </c>
    </row>
    <row r="472" spans="1:27" x14ac:dyDescent="0.3">
      <c r="A472" s="2">
        <v>41537</v>
      </c>
      <c r="B472" s="3" t="s">
        <v>3</v>
      </c>
      <c r="C472" s="4">
        <v>15</v>
      </c>
      <c r="D472" s="4">
        <v>20540</v>
      </c>
      <c r="E472">
        <v>20782</v>
      </c>
      <c r="G472">
        <f t="shared" si="48"/>
        <v>9.7000000000000003E-2</v>
      </c>
      <c r="H472" s="22">
        <f>'Fuel usage &amp; cost'!$G$16</f>
        <v>1.4374228501645225</v>
      </c>
      <c r="I472" s="19">
        <f>'Fuel usage &amp; cost'!$B$12</f>
        <v>31.59</v>
      </c>
      <c r="J472" s="19">
        <f>'Fuel usage &amp; cost'!$F$12</f>
        <v>45.593894246691484</v>
      </c>
      <c r="M472" s="44"/>
      <c r="O472">
        <v>48.54</v>
      </c>
      <c r="S472" s="44"/>
      <c r="U472" s="17">
        <f t="shared" si="65"/>
        <v>1992.38</v>
      </c>
    </row>
    <row r="473" spans="1:27" x14ac:dyDescent="0.3">
      <c r="A473" s="2">
        <v>41537</v>
      </c>
      <c r="B473" s="3" t="s">
        <v>3</v>
      </c>
      <c r="C473" s="4">
        <v>16</v>
      </c>
      <c r="D473" s="4">
        <v>20360</v>
      </c>
      <c r="E473">
        <v>20782</v>
      </c>
      <c r="G473">
        <f t="shared" si="48"/>
        <v>9.7000000000000003E-2</v>
      </c>
      <c r="H473" s="22">
        <f>'Fuel usage &amp; cost'!$G$16</f>
        <v>1.4374228501645225</v>
      </c>
      <c r="I473" s="19">
        <f>'Fuel usage &amp; cost'!$B$12</f>
        <v>31.59</v>
      </c>
      <c r="J473" s="19">
        <f>'Fuel usage &amp; cost'!$F$12</f>
        <v>45.593894246691484</v>
      </c>
      <c r="M473" s="44"/>
      <c r="O473">
        <v>48.16</v>
      </c>
      <c r="S473" s="44"/>
      <c r="U473" s="17">
        <f t="shared" si="65"/>
        <v>1974.92</v>
      </c>
    </row>
    <row r="474" spans="1:27" x14ac:dyDescent="0.3">
      <c r="A474" s="2">
        <v>41537</v>
      </c>
      <c r="B474" s="3" t="s">
        <v>3</v>
      </c>
      <c r="C474" s="4">
        <v>17</v>
      </c>
      <c r="D474" s="4">
        <v>20400</v>
      </c>
      <c r="E474">
        <v>20782</v>
      </c>
      <c r="G474">
        <f t="shared" si="48"/>
        <v>9.7000000000000003E-2</v>
      </c>
      <c r="H474" s="22">
        <f>'Fuel usage &amp; cost'!$G$16</f>
        <v>1.4374228501645225</v>
      </c>
      <c r="I474" s="19">
        <f>'Fuel usage &amp; cost'!$B$12</f>
        <v>31.59</v>
      </c>
      <c r="J474" s="19">
        <f>'Fuel usage &amp; cost'!$F$12</f>
        <v>45.593894246691484</v>
      </c>
      <c r="M474" s="44"/>
      <c r="O474">
        <v>47.74</v>
      </c>
      <c r="S474" s="44"/>
      <c r="U474" s="17">
        <f t="shared" si="65"/>
        <v>1978.8</v>
      </c>
    </row>
    <row r="475" spans="1:27" x14ac:dyDescent="0.3">
      <c r="A475" s="2">
        <v>41537</v>
      </c>
      <c r="B475" s="3" t="s">
        <v>3</v>
      </c>
      <c r="C475" s="4">
        <v>18</v>
      </c>
      <c r="D475" s="4">
        <v>19800</v>
      </c>
      <c r="E475">
        <v>20782</v>
      </c>
      <c r="G475">
        <f t="shared" si="48"/>
        <v>9.7000000000000003E-2</v>
      </c>
      <c r="H475" s="22">
        <f>'Fuel usage &amp; cost'!$G$16</f>
        <v>1.4374228501645225</v>
      </c>
      <c r="I475" s="19">
        <f>'Fuel usage &amp; cost'!$B$12</f>
        <v>31.59</v>
      </c>
      <c r="J475" s="19">
        <f>'Fuel usage &amp; cost'!$F$12</f>
        <v>45.593894246691484</v>
      </c>
      <c r="M475" s="44"/>
      <c r="O475">
        <v>46.63</v>
      </c>
      <c r="S475" s="44"/>
      <c r="U475" s="17">
        <f t="shared" si="65"/>
        <v>1920.6000000000001</v>
      </c>
    </row>
    <row r="476" spans="1:27" x14ac:dyDescent="0.3">
      <c r="A476" s="2">
        <v>41537</v>
      </c>
      <c r="B476" s="3" t="s">
        <v>3</v>
      </c>
      <c r="C476" s="4">
        <v>19</v>
      </c>
      <c r="D476" s="4">
        <v>20200</v>
      </c>
      <c r="E476">
        <v>20782</v>
      </c>
      <c r="G476">
        <f t="shared" si="48"/>
        <v>9.7000000000000003E-2</v>
      </c>
      <c r="H476" s="22">
        <f>'Fuel usage &amp; cost'!$G$16</f>
        <v>1.4374228501645225</v>
      </c>
      <c r="I476" s="19">
        <f>'Fuel usage &amp; cost'!$B$12</f>
        <v>31.59</v>
      </c>
      <c r="J476" s="19">
        <f>'Fuel usage &amp; cost'!$F$12</f>
        <v>45.593894246691484</v>
      </c>
      <c r="M476" s="44"/>
      <c r="O476">
        <v>43.63</v>
      </c>
      <c r="S476" s="44"/>
      <c r="U476" s="17">
        <f t="shared" si="65"/>
        <v>1959.4</v>
      </c>
    </row>
    <row r="477" spans="1:27" x14ac:dyDescent="0.3">
      <c r="A477" s="2">
        <v>41537</v>
      </c>
      <c r="B477" s="3" t="s">
        <v>3</v>
      </c>
      <c r="C477" s="4">
        <v>20</v>
      </c>
      <c r="D477" s="4">
        <v>20500</v>
      </c>
      <c r="E477">
        <v>20782</v>
      </c>
      <c r="G477">
        <f t="shared" si="48"/>
        <v>9.7000000000000003E-2</v>
      </c>
      <c r="H477" s="22">
        <f>'Fuel usage &amp; cost'!$G$16</f>
        <v>1.4374228501645225</v>
      </c>
      <c r="I477" s="19">
        <f>'Fuel usage &amp; cost'!$B$12</f>
        <v>31.59</v>
      </c>
      <c r="J477" s="19">
        <f>'Fuel usage &amp; cost'!$F$12</f>
        <v>45.593894246691484</v>
      </c>
      <c r="M477" s="44"/>
      <c r="O477">
        <v>48.18</v>
      </c>
      <c r="S477" s="44"/>
      <c r="U477" s="17">
        <f t="shared" si="65"/>
        <v>1988.5</v>
      </c>
    </row>
    <row r="478" spans="1:27" x14ac:dyDescent="0.3">
      <c r="A478" s="2">
        <v>41537</v>
      </c>
      <c r="B478" s="3" t="s">
        <v>3</v>
      </c>
      <c r="C478" s="4">
        <v>21</v>
      </c>
      <c r="D478" s="4">
        <v>20340</v>
      </c>
      <c r="E478">
        <v>20782</v>
      </c>
      <c r="G478">
        <f t="shared" si="48"/>
        <v>9.7000000000000003E-2</v>
      </c>
      <c r="H478" s="22">
        <f>'Fuel usage &amp; cost'!$G$16</f>
        <v>1.4374228501645225</v>
      </c>
      <c r="I478" s="19">
        <f>'Fuel usage &amp; cost'!$B$12</f>
        <v>31.59</v>
      </c>
      <c r="J478" s="19">
        <f>'Fuel usage &amp; cost'!$F$12</f>
        <v>45.593894246691484</v>
      </c>
      <c r="M478" s="44"/>
      <c r="O478">
        <v>41.47</v>
      </c>
      <c r="S478" s="44"/>
      <c r="U478" s="17">
        <f t="shared" si="65"/>
        <v>1972.98</v>
      </c>
    </row>
    <row r="479" spans="1:27" x14ac:dyDescent="0.3">
      <c r="A479" s="2">
        <v>41537</v>
      </c>
      <c r="B479" s="3" t="s">
        <v>3</v>
      </c>
      <c r="C479" s="4">
        <v>22</v>
      </c>
      <c r="D479" s="4">
        <v>20360</v>
      </c>
      <c r="E479">
        <v>20782</v>
      </c>
      <c r="G479">
        <f t="shared" si="48"/>
        <v>9.7000000000000003E-2</v>
      </c>
      <c r="H479" s="22">
        <f>'Fuel usage &amp; cost'!$G$16</f>
        <v>1.4374228501645225</v>
      </c>
      <c r="I479" s="19">
        <f>'Fuel usage &amp; cost'!$B$12</f>
        <v>31.59</v>
      </c>
      <c r="J479" s="19">
        <f>'Fuel usage &amp; cost'!$F$12</f>
        <v>45.593894246691484</v>
      </c>
      <c r="M479" s="44"/>
      <c r="O479">
        <v>34.549999999999997</v>
      </c>
      <c r="S479" s="44"/>
      <c r="U479" s="17">
        <f t="shared" si="65"/>
        <v>1974.92</v>
      </c>
    </row>
    <row r="480" spans="1:27" x14ac:dyDescent="0.3">
      <c r="A480" s="9">
        <v>41537</v>
      </c>
      <c r="B480" s="10" t="s">
        <v>3</v>
      </c>
      <c r="C480" s="11">
        <v>23</v>
      </c>
      <c r="D480" s="11">
        <v>16760</v>
      </c>
      <c r="E480">
        <v>20782</v>
      </c>
      <c r="F480">
        <f t="shared" ref="F480:F535" si="83">(E480-D480)/1000</f>
        <v>4.0220000000000002</v>
      </c>
      <c r="G480">
        <f t="shared" si="48"/>
        <v>9.7000000000000003E-2</v>
      </c>
      <c r="H480" s="22">
        <f>'Fuel usage &amp; cost'!$G$16</f>
        <v>1.4374228501645225</v>
      </c>
      <c r="I480" s="19">
        <f>'Fuel usage &amp; cost'!$B$12</f>
        <v>31.59</v>
      </c>
      <c r="J480" s="19">
        <f>'Fuel usage &amp; cost'!$F$12</f>
        <v>45.593894246691484</v>
      </c>
      <c r="K480" s="17">
        <f t="shared" ref="K480:K535" si="84">(E480/1000)*J480</f>
        <v>947.53231023474245</v>
      </c>
      <c r="L480" s="18">
        <f t="shared" ref="L480:L535" si="85">(D480/1000)*J480</f>
        <v>764.15366757454933</v>
      </c>
      <c r="M480" s="43">
        <f t="shared" ref="M480:M535" si="86">(K480/F480)-(L480/F480)</f>
        <v>45.593894246691463</v>
      </c>
      <c r="N480" s="19">
        <f t="shared" ref="N480:N535" si="87">K480-L480</f>
        <v>183.37864266019312</v>
      </c>
      <c r="O480">
        <v>33.65</v>
      </c>
      <c r="P480" s="17">
        <f t="shared" ref="P480:P486" si="88">O480*F480</f>
        <v>135.34030000000001</v>
      </c>
      <c r="Q480" s="19">
        <f t="shared" ref="Q480:Q486" si="89">N480-P480</f>
        <v>48.038342660193109</v>
      </c>
      <c r="R480" s="19">
        <f t="shared" ref="R480:R535" si="90">D480*G480</f>
        <v>1625.72</v>
      </c>
      <c r="S480" s="43">
        <f>F480*((G480*1000)-M480+(0.4*(M480-O480)))</f>
        <v>225.97069440388418</v>
      </c>
      <c r="T480" s="19">
        <f>(D480*G480)+S480</f>
        <v>1851.6906944038842</v>
      </c>
      <c r="U480" s="17"/>
      <c r="W480" s="19"/>
      <c r="X480">
        <f t="shared" ref="X480:X511" si="91">E480*G480</f>
        <v>2015.854</v>
      </c>
      <c r="Y480" s="19">
        <f t="shared" ref="Y480:Y511" si="92">X480-N480+P480+AA480</f>
        <v>1987.0309944038843</v>
      </c>
      <c r="Z480" s="19">
        <f>X480-Y480</f>
        <v>28.823005596115763</v>
      </c>
      <c r="AA480" s="19">
        <f t="shared" ref="AA480:AA511" si="93">Q480*0.4</f>
        <v>19.215337064077247</v>
      </c>
    </row>
    <row r="481" spans="1:27" x14ac:dyDescent="0.3">
      <c r="A481" s="9">
        <v>41537</v>
      </c>
      <c r="B481" s="10" t="s">
        <v>3</v>
      </c>
      <c r="C481" s="11">
        <v>24</v>
      </c>
      <c r="D481" s="11">
        <v>14540</v>
      </c>
      <c r="E481">
        <v>20782</v>
      </c>
      <c r="F481">
        <f t="shared" si="83"/>
        <v>6.242</v>
      </c>
      <c r="G481">
        <f t="shared" si="48"/>
        <v>9.7000000000000003E-2</v>
      </c>
      <c r="H481" s="22">
        <f>'Fuel usage &amp; cost'!$G$16</f>
        <v>1.4374228501645225</v>
      </c>
      <c r="I481" s="19">
        <f>'Fuel usage &amp; cost'!$B$12</f>
        <v>31.59</v>
      </c>
      <c r="J481" s="19">
        <f>'Fuel usage &amp; cost'!$F$12</f>
        <v>45.593894246691484</v>
      </c>
      <c r="K481" s="17">
        <f t="shared" si="84"/>
        <v>947.53231023474245</v>
      </c>
      <c r="L481" s="18">
        <f t="shared" si="85"/>
        <v>662.93522234689408</v>
      </c>
      <c r="M481" s="43">
        <f t="shared" si="86"/>
        <v>45.593894246691505</v>
      </c>
      <c r="N481" s="19">
        <f t="shared" si="87"/>
        <v>284.59708788784837</v>
      </c>
      <c r="O481">
        <v>30.88</v>
      </c>
      <c r="P481" s="17">
        <f t="shared" si="88"/>
        <v>192.75296</v>
      </c>
      <c r="Q481" s="19">
        <f t="shared" si="89"/>
        <v>91.844127887848373</v>
      </c>
      <c r="R481" s="19">
        <f t="shared" si="90"/>
        <v>1410.38</v>
      </c>
      <c r="S481" s="43">
        <f t="shared" ref="S481:S486" si="94">F481*((G481*1000)-M481+(0.4*(M481-O481)))</f>
        <v>357.61456326729098</v>
      </c>
      <c r="T481" s="19">
        <f t="shared" ref="T481:T486" si="95">(D481*G481)+S481</f>
        <v>1767.9945632672911</v>
      </c>
      <c r="U481" s="17"/>
      <c r="W481" s="19"/>
      <c r="X481">
        <f t="shared" si="91"/>
        <v>2015.854</v>
      </c>
      <c r="Y481" s="19">
        <f t="shared" si="92"/>
        <v>1960.7475232672909</v>
      </c>
      <c r="Z481" s="19">
        <f t="shared" ref="Z481:Z486" si="96">X481-Y481</f>
        <v>55.106476732709098</v>
      </c>
      <c r="AA481" s="19">
        <f t="shared" si="93"/>
        <v>36.737651155139353</v>
      </c>
    </row>
    <row r="482" spans="1:27" x14ac:dyDescent="0.3">
      <c r="A482" s="9">
        <v>41538</v>
      </c>
      <c r="B482" s="10" t="s">
        <v>3</v>
      </c>
      <c r="C482" s="11">
        <v>1</v>
      </c>
      <c r="D482" s="11">
        <v>14580</v>
      </c>
      <c r="E482">
        <v>20782</v>
      </c>
      <c r="F482">
        <f t="shared" si="83"/>
        <v>6.202</v>
      </c>
      <c r="G482">
        <f t="shared" si="48"/>
        <v>9.7000000000000003E-2</v>
      </c>
      <c r="H482" s="22">
        <f>'Fuel usage &amp; cost'!$G$16</f>
        <v>1.4374228501645225</v>
      </c>
      <c r="I482" s="19">
        <f>'Fuel usage &amp; cost'!$B$12</f>
        <v>31.59</v>
      </c>
      <c r="J482" s="19">
        <f>'Fuel usage &amp; cost'!$F$12</f>
        <v>45.593894246691484</v>
      </c>
      <c r="K482" s="17">
        <f t="shared" si="84"/>
        <v>947.53231023474245</v>
      </c>
      <c r="L482" s="18">
        <f t="shared" si="85"/>
        <v>664.7589781167618</v>
      </c>
      <c r="M482" s="43">
        <f t="shared" si="86"/>
        <v>45.593894246691491</v>
      </c>
      <c r="N482" s="19">
        <f t="shared" si="87"/>
        <v>282.77333211798066</v>
      </c>
      <c r="O482">
        <v>29.45</v>
      </c>
      <c r="P482" s="17">
        <f t="shared" si="88"/>
        <v>182.6489</v>
      </c>
      <c r="Q482" s="19">
        <f t="shared" si="89"/>
        <v>100.12443211798066</v>
      </c>
      <c r="R482" s="19">
        <f t="shared" si="90"/>
        <v>1414.26</v>
      </c>
      <c r="S482" s="43">
        <f t="shared" si="94"/>
        <v>358.87044072921162</v>
      </c>
      <c r="T482" s="19">
        <f t="shared" si="95"/>
        <v>1773.1304407292116</v>
      </c>
      <c r="U482" s="17"/>
      <c r="W482" s="19"/>
      <c r="X482">
        <f t="shared" si="91"/>
        <v>2015.854</v>
      </c>
      <c r="Y482" s="19">
        <f t="shared" si="92"/>
        <v>1955.7793407292118</v>
      </c>
      <c r="Z482" s="19">
        <f t="shared" si="96"/>
        <v>60.074659270788288</v>
      </c>
      <c r="AA482" s="19">
        <f t="shared" si="93"/>
        <v>40.049772847192266</v>
      </c>
    </row>
    <row r="483" spans="1:27" x14ac:dyDescent="0.3">
      <c r="A483" s="9">
        <v>41538</v>
      </c>
      <c r="B483" s="10" t="s">
        <v>3</v>
      </c>
      <c r="C483" s="11">
        <v>2</v>
      </c>
      <c r="D483" s="11">
        <v>15020</v>
      </c>
      <c r="E483">
        <v>20782</v>
      </c>
      <c r="F483">
        <f t="shared" si="83"/>
        <v>5.7619999999999996</v>
      </c>
      <c r="G483">
        <f t="shared" si="48"/>
        <v>9.7000000000000003E-2</v>
      </c>
      <c r="H483" s="22">
        <f>'Fuel usage &amp; cost'!$G$16</f>
        <v>1.4374228501645225</v>
      </c>
      <c r="I483" s="19">
        <f>'Fuel usage &amp; cost'!$B$12</f>
        <v>31.59</v>
      </c>
      <c r="J483" s="19">
        <f>'Fuel usage &amp; cost'!$F$12</f>
        <v>45.593894246691484</v>
      </c>
      <c r="K483" s="17">
        <f t="shared" si="84"/>
        <v>947.53231023474245</v>
      </c>
      <c r="L483" s="18">
        <f t="shared" si="85"/>
        <v>684.82029158530611</v>
      </c>
      <c r="M483" s="43">
        <f t="shared" si="86"/>
        <v>45.593894246691505</v>
      </c>
      <c r="N483" s="19">
        <f t="shared" si="87"/>
        <v>262.71201864943635</v>
      </c>
      <c r="O483">
        <v>29.42</v>
      </c>
      <c r="P483" s="17">
        <f t="shared" si="88"/>
        <v>169.51803999999998</v>
      </c>
      <c r="Q483" s="19">
        <f t="shared" si="89"/>
        <v>93.19397864943636</v>
      </c>
      <c r="R483" s="19">
        <f t="shared" si="90"/>
        <v>1456.94</v>
      </c>
      <c r="S483" s="43">
        <f t="shared" si="94"/>
        <v>333.47957281033808</v>
      </c>
      <c r="T483" s="19">
        <f t="shared" si="95"/>
        <v>1790.4195728103382</v>
      </c>
      <c r="U483" s="17"/>
      <c r="W483" s="19"/>
      <c r="X483">
        <f t="shared" si="91"/>
        <v>2015.854</v>
      </c>
      <c r="Y483" s="19">
        <f t="shared" si="92"/>
        <v>1959.9376128103381</v>
      </c>
      <c r="Z483" s="19">
        <f t="shared" si="96"/>
        <v>55.916387189661918</v>
      </c>
      <c r="AA483" s="19">
        <f t="shared" si="93"/>
        <v>37.277591459774548</v>
      </c>
    </row>
    <row r="484" spans="1:27" x14ac:dyDescent="0.3">
      <c r="A484" s="9">
        <v>41538</v>
      </c>
      <c r="B484" s="10" t="s">
        <v>3</v>
      </c>
      <c r="C484" s="11">
        <v>3</v>
      </c>
      <c r="D484" s="11">
        <v>15020</v>
      </c>
      <c r="E484">
        <v>20782</v>
      </c>
      <c r="F484">
        <f t="shared" si="83"/>
        <v>5.7619999999999996</v>
      </c>
      <c r="G484">
        <f t="shared" si="48"/>
        <v>9.7000000000000003E-2</v>
      </c>
      <c r="H484" s="22">
        <f>'Fuel usage &amp; cost'!$G$16</f>
        <v>1.4374228501645225</v>
      </c>
      <c r="I484" s="19">
        <f>'Fuel usage &amp; cost'!$B$12</f>
        <v>31.59</v>
      </c>
      <c r="J484" s="19">
        <f>'Fuel usage &amp; cost'!$F$12</f>
        <v>45.593894246691484</v>
      </c>
      <c r="K484" s="17">
        <f t="shared" si="84"/>
        <v>947.53231023474245</v>
      </c>
      <c r="L484" s="18">
        <f t="shared" si="85"/>
        <v>684.82029158530611</v>
      </c>
      <c r="M484" s="43">
        <f t="shared" si="86"/>
        <v>45.593894246691505</v>
      </c>
      <c r="N484" s="19">
        <f t="shared" si="87"/>
        <v>262.71201864943635</v>
      </c>
      <c r="O484">
        <v>28.87</v>
      </c>
      <c r="P484" s="17">
        <f t="shared" si="88"/>
        <v>166.34894</v>
      </c>
      <c r="Q484" s="19">
        <f t="shared" si="89"/>
        <v>96.363078649436346</v>
      </c>
      <c r="R484" s="19">
        <f t="shared" si="90"/>
        <v>1456.94</v>
      </c>
      <c r="S484" s="43">
        <f t="shared" si="94"/>
        <v>334.74721281033811</v>
      </c>
      <c r="T484" s="19">
        <f t="shared" si="95"/>
        <v>1791.6872128103382</v>
      </c>
      <c r="U484" s="17"/>
      <c r="W484" s="19"/>
      <c r="X484">
        <f t="shared" si="91"/>
        <v>2015.854</v>
      </c>
      <c r="Y484" s="19">
        <f t="shared" si="92"/>
        <v>1958.0361528103383</v>
      </c>
      <c r="Z484" s="19">
        <f t="shared" si="96"/>
        <v>57.817847189661734</v>
      </c>
      <c r="AA484" s="19">
        <f t="shared" si="93"/>
        <v>38.545231459774541</v>
      </c>
    </row>
    <row r="485" spans="1:27" x14ac:dyDescent="0.3">
      <c r="A485" s="9">
        <v>41538</v>
      </c>
      <c r="B485" s="10" t="s">
        <v>3</v>
      </c>
      <c r="C485" s="11">
        <v>4</v>
      </c>
      <c r="D485" s="11">
        <v>15000</v>
      </c>
      <c r="E485">
        <v>20782</v>
      </c>
      <c r="F485">
        <f t="shared" si="83"/>
        <v>5.782</v>
      </c>
      <c r="G485">
        <f t="shared" si="48"/>
        <v>9.7000000000000003E-2</v>
      </c>
      <c r="H485" s="22">
        <f>'Fuel usage &amp; cost'!$G$16</f>
        <v>1.4374228501645225</v>
      </c>
      <c r="I485" s="19">
        <f>'Fuel usage &amp; cost'!$B$12</f>
        <v>31.59</v>
      </c>
      <c r="J485" s="19">
        <f>'Fuel usage &amp; cost'!$F$12</f>
        <v>45.593894246691484</v>
      </c>
      <c r="K485" s="17">
        <f t="shared" si="84"/>
        <v>947.53231023474245</v>
      </c>
      <c r="L485" s="18">
        <f t="shared" si="85"/>
        <v>683.90841370037231</v>
      </c>
      <c r="M485" s="43">
        <f t="shared" si="86"/>
        <v>45.593894246691491</v>
      </c>
      <c r="N485" s="19">
        <f t="shared" si="87"/>
        <v>263.62389653437015</v>
      </c>
      <c r="O485">
        <v>27.18</v>
      </c>
      <c r="P485" s="17">
        <f t="shared" si="88"/>
        <v>157.15476000000001</v>
      </c>
      <c r="Q485" s="19">
        <f t="shared" si="89"/>
        <v>106.46913653437014</v>
      </c>
      <c r="R485" s="19">
        <f t="shared" si="90"/>
        <v>1455</v>
      </c>
      <c r="S485" s="43">
        <f t="shared" si="94"/>
        <v>339.81775807937788</v>
      </c>
      <c r="T485" s="19">
        <f t="shared" si="95"/>
        <v>1794.8177580793779</v>
      </c>
      <c r="U485" s="17"/>
      <c r="W485" s="19"/>
      <c r="X485">
        <f t="shared" si="91"/>
        <v>2015.854</v>
      </c>
      <c r="Y485" s="19">
        <f t="shared" si="92"/>
        <v>1951.9725180793778</v>
      </c>
      <c r="Z485" s="19">
        <f t="shared" si="96"/>
        <v>63.881481920622264</v>
      </c>
      <c r="AA485" s="19">
        <f t="shared" si="93"/>
        <v>42.587654613748057</v>
      </c>
    </row>
    <row r="486" spans="1:27" x14ac:dyDescent="0.3">
      <c r="A486" s="9">
        <v>41538</v>
      </c>
      <c r="B486" s="10" t="s">
        <v>3</v>
      </c>
      <c r="C486" s="11">
        <v>5</v>
      </c>
      <c r="D486" s="11">
        <v>15060</v>
      </c>
      <c r="E486">
        <v>20782</v>
      </c>
      <c r="F486">
        <f t="shared" si="83"/>
        <v>5.7220000000000004</v>
      </c>
      <c r="G486">
        <f t="shared" si="48"/>
        <v>9.7000000000000003E-2</v>
      </c>
      <c r="H486" s="22">
        <f>'Fuel usage &amp; cost'!$G$16</f>
        <v>1.4374228501645225</v>
      </c>
      <c r="I486" s="19">
        <f>'Fuel usage &amp; cost'!$B$12</f>
        <v>31.59</v>
      </c>
      <c r="J486" s="19">
        <f>'Fuel usage &amp; cost'!$F$12</f>
        <v>45.593894246691484</v>
      </c>
      <c r="K486" s="17">
        <f t="shared" si="84"/>
        <v>947.53231023474245</v>
      </c>
      <c r="L486" s="18">
        <f t="shared" si="85"/>
        <v>686.64404735517383</v>
      </c>
      <c r="M486" s="43">
        <f t="shared" si="86"/>
        <v>45.593894246691463</v>
      </c>
      <c r="N486" s="19">
        <f t="shared" si="87"/>
        <v>260.88826287956863</v>
      </c>
      <c r="O486">
        <v>28.13</v>
      </c>
      <c r="P486" s="17">
        <f t="shared" si="88"/>
        <v>160.95985999999999</v>
      </c>
      <c r="Q486" s="19">
        <f t="shared" si="89"/>
        <v>99.928402879568637</v>
      </c>
      <c r="R486" s="19">
        <f t="shared" si="90"/>
        <v>1460.82</v>
      </c>
      <c r="S486" s="43">
        <f t="shared" si="94"/>
        <v>334.11709827225889</v>
      </c>
      <c r="T486" s="19">
        <f t="shared" si="95"/>
        <v>1794.9370982722589</v>
      </c>
      <c r="U486" s="17"/>
      <c r="W486" s="19"/>
      <c r="X486">
        <f t="shared" si="91"/>
        <v>2015.854</v>
      </c>
      <c r="Y486" s="19">
        <f t="shared" si="92"/>
        <v>1955.8969582722589</v>
      </c>
      <c r="Z486" s="19">
        <f t="shared" si="96"/>
        <v>59.957041727741171</v>
      </c>
      <c r="AA486" s="19">
        <f t="shared" si="93"/>
        <v>39.971361151827459</v>
      </c>
    </row>
    <row r="487" spans="1:27" x14ac:dyDescent="0.3">
      <c r="A487" s="9">
        <v>41538</v>
      </c>
      <c r="B487" s="10" t="s">
        <v>3</v>
      </c>
      <c r="C487" s="11">
        <v>6</v>
      </c>
      <c r="D487" s="11">
        <v>15040</v>
      </c>
      <c r="E487">
        <v>20782</v>
      </c>
      <c r="F487">
        <f t="shared" si="83"/>
        <v>5.742</v>
      </c>
      <c r="G487">
        <f t="shared" si="48"/>
        <v>9.7000000000000003E-2</v>
      </c>
      <c r="H487" s="22">
        <f>'Fuel usage &amp; cost'!$G$16</f>
        <v>1.4374228501645225</v>
      </c>
      <c r="I487" s="19">
        <f>'Fuel usage &amp; cost'!$B$12</f>
        <v>31.59</v>
      </c>
      <c r="J487" s="19">
        <f>'Fuel usage &amp; cost'!$F$12</f>
        <v>45.593894246691484</v>
      </c>
      <c r="K487" s="17">
        <f t="shared" si="84"/>
        <v>947.53231023474245</v>
      </c>
      <c r="L487" s="18">
        <f t="shared" si="85"/>
        <v>685.73216947023991</v>
      </c>
      <c r="M487" s="43">
        <f t="shared" si="86"/>
        <v>45.593894246691505</v>
      </c>
      <c r="N487" s="19">
        <f t="shared" si="87"/>
        <v>261.80014076450254</v>
      </c>
      <c r="O487">
        <v>29.36</v>
      </c>
      <c r="P487" s="17">
        <f t="shared" ref="P487:P534" si="97">O487*F487</f>
        <v>168.58511999999999</v>
      </c>
      <c r="Q487" s="19">
        <f t="shared" ref="Q487:Q534" si="98">N487-P487</f>
        <v>93.215020764502555</v>
      </c>
      <c r="R487" s="19">
        <f t="shared" si="90"/>
        <v>1458.88</v>
      </c>
      <c r="S487" s="43">
        <f t="shared" ref="S487:S534" si="99">F487*((G487*1000)-M487+(0.4*(M487-O487)))</f>
        <v>332.45986754129842</v>
      </c>
      <c r="T487" s="19">
        <f t="shared" ref="T487:T534" si="100">(D487*G487)+S487</f>
        <v>1791.3398675412986</v>
      </c>
      <c r="U487" s="17"/>
      <c r="W487" s="19"/>
      <c r="X487">
        <f t="shared" si="91"/>
        <v>2015.854</v>
      </c>
      <c r="Y487" s="19">
        <f t="shared" si="92"/>
        <v>1959.9249875412984</v>
      </c>
      <c r="Z487" s="19">
        <f t="shared" ref="Z487:Z534" si="101">X487-Y487</f>
        <v>55.929012458701663</v>
      </c>
      <c r="AA487" s="19">
        <f t="shared" si="93"/>
        <v>37.286008305801026</v>
      </c>
    </row>
    <row r="488" spans="1:27" x14ac:dyDescent="0.3">
      <c r="A488" s="9">
        <v>41538</v>
      </c>
      <c r="B488" s="10" t="s">
        <v>3</v>
      </c>
      <c r="C488" s="11">
        <v>7</v>
      </c>
      <c r="D488" s="11">
        <v>15120</v>
      </c>
      <c r="E488">
        <v>20782</v>
      </c>
      <c r="F488">
        <f t="shared" si="83"/>
        <v>5.6619999999999999</v>
      </c>
      <c r="G488">
        <f t="shared" si="48"/>
        <v>9.7000000000000003E-2</v>
      </c>
      <c r="H488" s="22">
        <f>'Fuel usage &amp; cost'!$G$16</f>
        <v>1.4374228501645225</v>
      </c>
      <c r="I488" s="19">
        <f>'Fuel usage &amp; cost'!$B$12</f>
        <v>31.59</v>
      </c>
      <c r="J488" s="19">
        <f>'Fuel usage &amp; cost'!$F$12</f>
        <v>45.593894246691484</v>
      </c>
      <c r="K488" s="17">
        <f t="shared" si="84"/>
        <v>947.53231023474245</v>
      </c>
      <c r="L488" s="18">
        <f t="shared" si="85"/>
        <v>689.37968100997523</v>
      </c>
      <c r="M488" s="43">
        <f t="shared" si="86"/>
        <v>45.593894246691491</v>
      </c>
      <c r="N488" s="19">
        <f t="shared" si="87"/>
        <v>258.15262922476722</v>
      </c>
      <c r="O488">
        <v>27.75</v>
      </c>
      <c r="P488" s="17">
        <f t="shared" si="97"/>
        <v>157.12049999999999</v>
      </c>
      <c r="Q488" s="19">
        <f t="shared" si="98"/>
        <v>101.03212922476723</v>
      </c>
      <c r="R488" s="19">
        <f t="shared" si="90"/>
        <v>1466.64</v>
      </c>
      <c r="S488" s="43">
        <f t="shared" si="99"/>
        <v>331.47422246513963</v>
      </c>
      <c r="T488" s="19">
        <f t="shared" si="100"/>
        <v>1798.1142224651398</v>
      </c>
      <c r="U488" s="17"/>
      <c r="W488" s="19"/>
      <c r="X488">
        <f t="shared" si="91"/>
        <v>2015.854</v>
      </c>
      <c r="Y488" s="19">
        <f t="shared" si="92"/>
        <v>1955.2347224651396</v>
      </c>
      <c r="Z488" s="19">
        <f t="shared" si="101"/>
        <v>60.61927753486043</v>
      </c>
      <c r="AA488" s="19">
        <f t="shared" si="93"/>
        <v>40.412851689906894</v>
      </c>
    </row>
    <row r="489" spans="1:27" x14ac:dyDescent="0.3">
      <c r="A489" s="9">
        <v>41538</v>
      </c>
      <c r="B489" s="10" t="s">
        <v>3</v>
      </c>
      <c r="C489" s="11">
        <v>8</v>
      </c>
      <c r="D489" s="11">
        <v>14940</v>
      </c>
      <c r="E489">
        <v>20782</v>
      </c>
      <c r="F489">
        <f t="shared" si="83"/>
        <v>5.8419999999999996</v>
      </c>
      <c r="G489">
        <f t="shared" si="48"/>
        <v>9.7000000000000003E-2</v>
      </c>
      <c r="H489" s="22">
        <f>'Fuel usage &amp; cost'!$G$16</f>
        <v>1.4374228501645225</v>
      </c>
      <c r="I489" s="19">
        <f>'Fuel usage &amp; cost'!$B$12</f>
        <v>31.59</v>
      </c>
      <c r="J489" s="19">
        <f>'Fuel usage &amp; cost'!$F$12</f>
        <v>45.593894246691484</v>
      </c>
      <c r="K489" s="17">
        <f t="shared" si="84"/>
        <v>947.53231023474245</v>
      </c>
      <c r="L489" s="18">
        <f t="shared" si="85"/>
        <v>681.17278004557079</v>
      </c>
      <c r="M489" s="43">
        <f t="shared" si="86"/>
        <v>45.593894246691477</v>
      </c>
      <c r="N489" s="19">
        <f t="shared" si="87"/>
        <v>266.35953018917166</v>
      </c>
      <c r="O489">
        <v>28.21</v>
      </c>
      <c r="P489" s="17">
        <f t="shared" si="97"/>
        <v>164.80282</v>
      </c>
      <c r="Q489" s="19">
        <f t="shared" si="98"/>
        <v>101.55671018917167</v>
      </c>
      <c r="R489" s="19">
        <f t="shared" si="90"/>
        <v>1449.18</v>
      </c>
      <c r="S489" s="43">
        <f t="shared" si="99"/>
        <v>340.93715388649701</v>
      </c>
      <c r="T489" s="19">
        <f t="shared" si="100"/>
        <v>1790.1171538864971</v>
      </c>
      <c r="U489" s="17"/>
      <c r="W489" s="19"/>
      <c r="X489">
        <f t="shared" si="91"/>
        <v>2015.854</v>
      </c>
      <c r="Y489" s="19">
        <f t="shared" si="92"/>
        <v>1954.919973886497</v>
      </c>
      <c r="Z489" s="19">
        <f t="shared" si="101"/>
        <v>60.934026113503023</v>
      </c>
      <c r="AA489" s="19">
        <f t="shared" si="93"/>
        <v>40.622684075668673</v>
      </c>
    </row>
    <row r="490" spans="1:27" x14ac:dyDescent="0.3">
      <c r="A490" s="9">
        <v>41538</v>
      </c>
      <c r="B490" s="10" t="s">
        <v>3</v>
      </c>
      <c r="C490" s="11">
        <v>9</v>
      </c>
      <c r="D490" s="11">
        <v>14960</v>
      </c>
      <c r="E490">
        <v>20782</v>
      </c>
      <c r="F490">
        <f t="shared" si="83"/>
        <v>5.8220000000000001</v>
      </c>
      <c r="G490">
        <f t="shared" si="48"/>
        <v>9.7000000000000003E-2</v>
      </c>
      <c r="H490" s="22">
        <f>'Fuel usage &amp; cost'!$G$16</f>
        <v>1.4374228501645225</v>
      </c>
      <c r="I490" s="19">
        <f>'Fuel usage &amp; cost'!$B$12</f>
        <v>31.59</v>
      </c>
      <c r="J490" s="19">
        <f>'Fuel usage &amp; cost'!$F$12</f>
        <v>45.593894246691484</v>
      </c>
      <c r="K490" s="17">
        <f t="shared" si="84"/>
        <v>947.53231023474245</v>
      </c>
      <c r="L490" s="18">
        <f t="shared" si="85"/>
        <v>682.08465793050459</v>
      </c>
      <c r="M490" s="43">
        <f t="shared" si="86"/>
        <v>45.593894246691477</v>
      </c>
      <c r="N490" s="19">
        <f t="shared" si="87"/>
        <v>265.44765230423786</v>
      </c>
      <c r="O490">
        <v>31.35</v>
      </c>
      <c r="P490" s="17">
        <f t="shared" si="97"/>
        <v>182.5197</v>
      </c>
      <c r="Q490" s="19">
        <f t="shared" si="98"/>
        <v>82.927952304237863</v>
      </c>
      <c r="R490" s="19">
        <f t="shared" si="90"/>
        <v>1451.1200000000001</v>
      </c>
      <c r="S490" s="43">
        <f t="shared" si="99"/>
        <v>332.45752861745734</v>
      </c>
      <c r="T490" s="19">
        <f t="shared" si="100"/>
        <v>1783.5775286174576</v>
      </c>
      <c r="U490" s="17"/>
      <c r="W490" s="19"/>
      <c r="X490">
        <f t="shared" si="91"/>
        <v>2015.854</v>
      </c>
      <c r="Y490" s="19">
        <f t="shared" si="92"/>
        <v>1966.0972286174574</v>
      </c>
      <c r="Z490" s="19">
        <f t="shared" si="101"/>
        <v>49.756771382542638</v>
      </c>
      <c r="AA490" s="19">
        <f t="shared" si="93"/>
        <v>33.171180921695147</v>
      </c>
    </row>
    <row r="491" spans="1:27" x14ac:dyDescent="0.3">
      <c r="A491" s="9">
        <v>41538</v>
      </c>
      <c r="B491" s="10" t="s">
        <v>3</v>
      </c>
      <c r="C491" s="11">
        <v>10</v>
      </c>
      <c r="D491" s="11">
        <v>14880</v>
      </c>
      <c r="E491">
        <v>20782</v>
      </c>
      <c r="F491">
        <f t="shared" si="83"/>
        <v>5.9020000000000001</v>
      </c>
      <c r="G491">
        <f t="shared" ref="G491:G554" si="102">$G$362</f>
        <v>9.7000000000000003E-2</v>
      </c>
      <c r="H491" s="22">
        <f>'Fuel usage &amp; cost'!$G$16</f>
        <v>1.4374228501645225</v>
      </c>
      <c r="I491" s="19">
        <f>'Fuel usage &amp; cost'!$B$12</f>
        <v>31.59</v>
      </c>
      <c r="J491" s="19">
        <f>'Fuel usage &amp; cost'!$F$12</f>
        <v>45.593894246691484</v>
      </c>
      <c r="K491" s="17">
        <f t="shared" si="84"/>
        <v>947.53231023474245</v>
      </c>
      <c r="L491" s="18">
        <f t="shared" si="85"/>
        <v>678.43714639076927</v>
      </c>
      <c r="M491" s="43">
        <f t="shared" si="86"/>
        <v>45.593894246691477</v>
      </c>
      <c r="N491" s="19">
        <f t="shared" si="87"/>
        <v>269.09516384397318</v>
      </c>
      <c r="O491">
        <v>35.270000000000003</v>
      </c>
      <c r="P491" s="17">
        <f t="shared" si="97"/>
        <v>208.16354000000001</v>
      </c>
      <c r="Q491" s="19">
        <f t="shared" si="98"/>
        <v>60.931623843973171</v>
      </c>
      <c r="R491" s="19">
        <f t="shared" si="90"/>
        <v>1443.3600000000001</v>
      </c>
      <c r="S491" s="43">
        <f t="shared" si="99"/>
        <v>327.77148569361617</v>
      </c>
      <c r="T491" s="19">
        <f t="shared" si="100"/>
        <v>1771.1314856936162</v>
      </c>
      <c r="U491" s="17"/>
      <c r="W491" s="19"/>
      <c r="X491">
        <f t="shared" si="91"/>
        <v>2015.854</v>
      </c>
      <c r="Y491" s="19">
        <f t="shared" si="92"/>
        <v>1979.2950256936163</v>
      </c>
      <c r="Z491" s="19">
        <f t="shared" si="101"/>
        <v>36.558974306383789</v>
      </c>
      <c r="AA491" s="19">
        <f t="shared" si="93"/>
        <v>24.372649537589268</v>
      </c>
    </row>
    <row r="492" spans="1:27" x14ac:dyDescent="0.3">
      <c r="A492" s="9">
        <v>41538</v>
      </c>
      <c r="B492" s="10" t="s">
        <v>3</v>
      </c>
      <c r="C492" s="11">
        <v>11</v>
      </c>
      <c r="D492" s="11">
        <v>14840</v>
      </c>
      <c r="E492">
        <v>20782</v>
      </c>
      <c r="F492">
        <f t="shared" si="83"/>
        <v>5.9420000000000002</v>
      </c>
      <c r="G492">
        <f t="shared" si="102"/>
        <v>9.7000000000000003E-2</v>
      </c>
      <c r="H492" s="22">
        <f>'Fuel usage &amp; cost'!$G$16</f>
        <v>1.4374228501645225</v>
      </c>
      <c r="I492" s="19">
        <f>'Fuel usage &amp; cost'!$B$12</f>
        <v>31.59</v>
      </c>
      <c r="J492" s="19">
        <f>'Fuel usage &amp; cost'!$F$12</f>
        <v>45.593894246691484</v>
      </c>
      <c r="K492" s="17">
        <f t="shared" si="84"/>
        <v>947.53231023474245</v>
      </c>
      <c r="L492" s="18">
        <f t="shared" si="85"/>
        <v>676.61339062090167</v>
      </c>
      <c r="M492" s="43">
        <f t="shared" si="86"/>
        <v>45.593894246691491</v>
      </c>
      <c r="N492" s="19">
        <f t="shared" si="87"/>
        <v>270.91891961384079</v>
      </c>
      <c r="O492">
        <v>35.15</v>
      </c>
      <c r="P492" s="17">
        <f t="shared" si="97"/>
        <v>208.8613</v>
      </c>
      <c r="Q492" s="19">
        <f t="shared" si="98"/>
        <v>62.057619613840785</v>
      </c>
      <c r="R492" s="19">
        <f t="shared" si="90"/>
        <v>1439.48</v>
      </c>
      <c r="S492" s="43">
        <f t="shared" si="99"/>
        <v>330.27812823169552</v>
      </c>
      <c r="T492" s="19">
        <f t="shared" si="100"/>
        <v>1769.7581282316955</v>
      </c>
      <c r="U492" s="17"/>
      <c r="W492" s="19"/>
      <c r="X492">
        <f t="shared" si="91"/>
        <v>2015.854</v>
      </c>
      <c r="Y492" s="19">
        <f t="shared" si="92"/>
        <v>1978.6194282316958</v>
      </c>
      <c r="Z492" s="19">
        <f t="shared" si="101"/>
        <v>37.234571768304249</v>
      </c>
      <c r="AA492" s="19">
        <f t="shared" si="93"/>
        <v>24.823047845536315</v>
      </c>
    </row>
    <row r="493" spans="1:27" x14ac:dyDescent="0.3">
      <c r="A493" s="9">
        <v>41538</v>
      </c>
      <c r="B493" s="10" t="s">
        <v>3</v>
      </c>
      <c r="C493" s="11">
        <v>12</v>
      </c>
      <c r="D493" s="11">
        <v>14600</v>
      </c>
      <c r="E493">
        <v>20782</v>
      </c>
      <c r="F493">
        <f t="shared" si="83"/>
        <v>6.1820000000000004</v>
      </c>
      <c r="G493">
        <f t="shared" si="102"/>
        <v>9.7000000000000003E-2</v>
      </c>
      <c r="H493" s="22">
        <f>'Fuel usage &amp; cost'!$G$16</f>
        <v>1.4374228501645225</v>
      </c>
      <c r="I493" s="19">
        <f>'Fuel usage &amp; cost'!$B$12</f>
        <v>31.59</v>
      </c>
      <c r="J493" s="19">
        <f>'Fuel usage &amp; cost'!$F$12</f>
        <v>45.593894246691484</v>
      </c>
      <c r="K493" s="17">
        <f t="shared" si="84"/>
        <v>947.53231023474245</v>
      </c>
      <c r="L493" s="18">
        <f t="shared" si="85"/>
        <v>665.6708560016956</v>
      </c>
      <c r="M493" s="43">
        <f t="shared" si="86"/>
        <v>45.593894246691491</v>
      </c>
      <c r="N493" s="19">
        <f t="shared" si="87"/>
        <v>281.86145423304686</v>
      </c>
      <c r="O493">
        <v>37.950000000000003</v>
      </c>
      <c r="P493" s="17">
        <f t="shared" si="97"/>
        <v>234.60690000000002</v>
      </c>
      <c r="Q493" s="19">
        <f t="shared" si="98"/>
        <v>47.254554233046832</v>
      </c>
      <c r="R493" s="19">
        <f t="shared" si="90"/>
        <v>1416.2</v>
      </c>
      <c r="S493" s="43">
        <f t="shared" si="99"/>
        <v>336.69436746017192</v>
      </c>
      <c r="T493" s="19">
        <f t="shared" si="100"/>
        <v>1752.8943674601719</v>
      </c>
      <c r="U493" s="17"/>
      <c r="W493" s="19"/>
      <c r="X493">
        <f t="shared" si="91"/>
        <v>2015.854</v>
      </c>
      <c r="Y493" s="19">
        <f t="shared" si="92"/>
        <v>1987.5012674601721</v>
      </c>
      <c r="Z493" s="19">
        <f t="shared" si="101"/>
        <v>28.352732539827912</v>
      </c>
      <c r="AA493" s="19">
        <f t="shared" si="93"/>
        <v>18.901821693218732</v>
      </c>
    </row>
    <row r="494" spans="1:27" x14ac:dyDescent="0.3">
      <c r="A494" s="9">
        <v>41538</v>
      </c>
      <c r="B494" s="10" t="s">
        <v>3</v>
      </c>
      <c r="C494" s="11">
        <v>13</v>
      </c>
      <c r="D494" s="11">
        <v>14660</v>
      </c>
      <c r="E494">
        <v>20782</v>
      </c>
      <c r="F494">
        <f t="shared" si="83"/>
        <v>6.1219999999999999</v>
      </c>
      <c r="G494">
        <f t="shared" si="102"/>
        <v>9.7000000000000003E-2</v>
      </c>
      <c r="H494" s="22">
        <f>'Fuel usage &amp; cost'!$G$16</f>
        <v>1.4374228501645225</v>
      </c>
      <c r="I494" s="19">
        <f>'Fuel usage &amp; cost'!$B$12</f>
        <v>31.59</v>
      </c>
      <c r="J494" s="19">
        <f>'Fuel usage &amp; cost'!$F$12</f>
        <v>45.593894246691484</v>
      </c>
      <c r="K494" s="17">
        <f t="shared" si="84"/>
        <v>947.53231023474245</v>
      </c>
      <c r="L494" s="18">
        <f t="shared" si="85"/>
        <v>668.40648965649711</v>
      </c>
      <c r="M494" s="43">
        <f t="shared" si="86"/>
        <v>45.593894246691505</v>
      </c>
      <c r="N494" s="19">
        <f t="shared" si="87"/>
        <v>279.12582057824534</v>
      </c>
      <c r="O494">
        <v>37.31</v>
      </c>
      <c r="P494" s="17">
        <f t="shared" si="97"/>
        <v>228.41182000000001</v>
      </c>
      <c r="Q494" s="19">
        <f t="shared" si="98"/>
        <v>50.714000578245333</v>
      </c>
      <c r="R494" s="19">
        <f t="shared" si="90"/>
        <v>1422.02</v>
      </c>
      <c r="S494" s="43">
        <f t="shared" si="99"/>
        <v>334.99377965305274</v>
      </c>
      <c r="T494" s="19">
        <f t="shared" si="100"/>
        <v>1757.0137796530528</v>
      </c>
      <c r="U494" s="17"/>
      <c r="W494" s="19"/>
      <c r="X494">
        <f t="shared" si="91"/>
        <v>2015.854</v>
      </c>
      <c r="Y494" s="19">
        <f t="shared" si="92"/>
        <v>1985.4255996530528</v>
      </c>
      <c r="Z494" s="19">
        <f t="shared" si="101"/>
        <v>30.428400346947228</v>
      </c>
      <c r="AA494" s="19">
        <f t="shared" si="93"/>
        <v>20.285600231298133</v>
      </c>
    </row>
    <row r="495" spans="1:27" x14ac:dyDescent="0.3">
      <c r="A495" s="9">
        <v>41538</v>
      </c>
      <c r="B495" s="10" t="s">
        <v>3</v>
      </c>
      <c r="C495" s="11">
        <v>14</v>
      </c>
      <c r="D495" s="11">
        <v>14740</v>
      </c>
      <c r="E495">
        <v>20782</v>
      </c>
      <c r="F495">
        <f t="shared" si="83"/>
        <v>6.0419999999999998</v>
      </c>
      <c r="G495">
        <f t="shared" si="102"/>
        <v>9.7000000000000003E-2</v>
      </c>
      <c r="H495" s="22">
        <f>'Fuel usage &amp; cost'!$G$16</f>
        <v>1.4374228501645225</v>
      </c>
      <c r="I495" s="19">
        <f>'Fuel usage &amp; cost'!$B$12</f>
        <v>31.59</v>
      </c>
      <c r="J495" s="19">
        <f>'Fuel usage &amp; cost'!$F$12</f>
        <v>45.593894246691484</v>
      </c>
      <c r="K495" s="17">
        <f t="shared" si="84"/>
        <v>947.53231023474245</v>
      </c>
      <c r="L495" s="18">
        <f t="shared" si="85"/>
        <v>672.05400119623243</v>
      </c>
      <c r="M495" s="43">
        <f t="shared" si="86"/>
        <v>45.593894246691491</v>
      </c>
      <c r="N495" s="19">
        <f t="shared" si="87"/>
        <v>275.47830903851002</v>
      </c>
      <c r="O495">
        <v>39.42</v>
      </c>
      <c r="P495" s="17">
        <f t="shared" si="97"/>
        <v>238.17564000000002</v>
      </c>
      <c r="Q495" s="19">
        <f t="shared" si="98"/>
        <v>37.302669038510004</v>
      </c>
      <c r="R495" s="19">
        <f t="shared" si="90"/>
        <v>1429.78</v>
      </c>
      <c r="S495" s="43">
        <f t="shared" si="99"/>
        <v>325.51675857689401</v>
      </c>
      <c r="T495" s="19">
        <f t="shared" si="100"/>
        <v>1755.296758576894</v>
      </c>
      <c r="U495" s="17"/>
      <c r="W495" s="19"/>
      <c r="X495">
        <f t="shared" si="91"/>
        <v>2015.854</v>
      </c>
      <c r="Y495" s="19">
        <f t="shared" si="92"/>
        <v>1993.4723985768937</v>
      </c>
      <c r="Z495" s="19">
        <f t="shared" si="101"/>
        <v>22.381601423106304</v>
      </c>
      <c r="AA495" s="19">
        <f t="shared" si="93"/>
        <v>14.921067615404002</v>
      </c>
    </row>
    <row r="496" spans="1:27" x14ac:dyDescent="0.3">
      <c r="A496" s="9">
        <v>41538</v>
      </c>
      <c r="B496" s="10" t="s">
        <v>3</v>
      </c>
      <c r="C496" s="11">
        <v>15</v>
      </c>
      <c r="D496" s="11">
        <v>14820</v>
      </c>
      <c r="E496">
        <v>20782</v>
      </c>
      <c r="F496">
        <f t="shared" si="83"/>
        <v>5.9619999999999997</v>
      </c>
      <c r="G496">
        <f t="shared" si="102"/>
        <v>9.7000000000000003E-2</v>
      </c>
      <c r="H496" s="22">
        <f>'Fuel usage &amp; cost'!$G$16</f>
        <v>1.4374228501645225</v>
      </c>
      <c r="I496" s="19">
        <f>'Fuel usage &amp; cost'!$B$12</f>
        <v>31.59</v>
      </c>
      <c r="J496" s="19">
        <f>'Fuel usage &amp; cost'!$F$12</f>
        <v>45.593894246691484</v>
      </c>
      <c r="K496" s="17">
        <f t="shared" si="84"/>
        <v>947.53231023474245</v>
      </c>
      <c r="L496" s="18">
        <f t="shared" si="85"/>
        <v>675.70151273596775</v>
      </c>
      <c r="M496" s="43">
        <f t="shared" si="86"/>
        <v>45.593894246691505</v>
      </c>
      <c r="N496" s="19">
        <f t="shared" si="87"/>
        <v>271.8307974987747</v>
      </c>
      <c r="O496">
        <v>37.700000000000003</v>
      </c>
      <c r="P496" s="17">
        <f t="shared" si="97"/>
        <v>224.76740000000001</v>
      </c>
      <c r="Q496" s="19">
        <f t="shared" si="98"/>
        <v>47.063397498774691</v>
      </c>
      <c r="R496" s="19">
        <f t="shared" si="90"/>
        <v>1437.54</v>
      </c>
      <c r="S496" s="43">
        <f t="shared" si="99"/>
        <v>325.3085615007351</v>
      </c>
      <c r="T496" s="19">
        <f t="shared" si="100"/>
        <v>1762.8485615007351</v>
      </c>
      <c r="U496" s="17"/>
      <c r="W496" s="19"/>
      <c r="X496">
        <f t="shared" si="91"/>
        <v>2015.854</v>
      </c>
      <c r="Y496" s="19">
        <f t="shared" si="92"/>
        <v>1987.6159615007352</v>
      </c>
      <c r="Z496" s="19">
        <f t="shared" si="101"/>
        <v>28.238038499264803</v>
      </c>
      <c r="AA496" s="19">
        <f t="shared" si="93"/>
        <v>18.825358999509877</v>
      </c>
    </row>
    <row r="497" spans="1:27" x14ac:dyDescent="0.3">
      <c r="A497" s="9">
        <v>41538</v>
      </c>
      <c r="B497" s="10" t="s">
        <v>3</v>
      </c>
      <c r="C497" s="11">
        <v>16</v>
      </c>
      <c r="D497" s="11">
        <v>14780</v>
      </c>
      <c r="E497">
        <v>20782</v>
      </c>
      <c r="F497">
        <f t="shared" si="83"/>
        <v>6.0019999999999998</v>
      </c>
      <c r="G497">
        <f t="shared" si="102"/>
        <v>9.7000000000000003E-2</v>
      </c>
      <c r="H497" s="22">
        <f>'Fuel usage &amp; cost'!$G$16</f>
        <v>1.4374228501645225</v>
      </c>
      <c r="I497" s="19">
        <f>'Fuel usage &amp; cost'!$B$12</f>
        <v>31.59</v>
      </c>
      <c r="J497" s="19">
        <f>'Fuel usage &amp; cost'!$F$12</f>
        <v>45.593894246691484</v>
      </c>
      <c r="K497" s="17">
        <f t="shared" si="84"/>
        <v>947.53231023474245</v>
      </c>
      <c r="L497" s="18">
        <f t="shared" si="85"/>
        <v>673.87775696610015</v>
      </c>
      <c r="M497" s="43">
        <f t="shared" si="86"/>
        <v>45.593894246691477</v>
      </c>
      <c r="N497" s="19">
        <f t="shared" si="87"/>
        <v>273.6545532686423</v>
      </c>
      <c r="O497">
        <v>37.97</v>
      </c>
      <c r="P497" s="17">
        <f t="shared" si="97"/>
        <v>227.89594</v>
      </c>
      <c r="Q497" s="19">
        <f t="shared" si="98"/>
        <v>45.758613268642307</v>
      </c>
      <c r="R497" s="19">
        <f t="shared" si="90"/>
        <v>1433.66</v>
      </c>
      <c r="S497" s="43">
        <f t="shared" si="99"/>
        <v>326.84289203881468</v>
      </c>
      <c r="T497" s="19">
        <f t="shared" si="100"/>
        <v>1760.5028920388147</v>
      </c>
      <c r="U497" s="17"/>
      <c r="W497" s="19"/>
      <c r="X497">
        <f t="shared" si="91"/>
        <v>2015.854</v>
      </c>
      <c r="Y497" s="19">
        <f t="shared" si="92"/>
        <v>1988.3988320388148</v>
      </c>
      <c r="Z497" s="19">
        <f t="shared" si="101"/>
        <v>27.455167961185225</v>
      </c>
      <c r="AA497" s="19">
        <f t="shared" si="93"/>
        <v>18.303445307456922</v>
      </c>
    </row>
    <row r="498" spans="1:27" x14ac:dyDescent="0.3">
      <c r="A498" s="9">
        <v>41538</v>
      </c>
      <c r="B498" s="10" t="s">
        <v>3</v>
      </c>
      <c r="C498" s="11">
        <v>17</v>
      </c>
      <c r="D498" s="11">
        <v>14780</v>
      </c>
      <c r="E498">
        <v>20782</v>
      </c>
      <c r="F498">
        <f t="shared" si="83"/>
        <v>6.0019999999999998</v>
      </c>
      <c r="G498">
        <f t="shared" si="102"/>
        <v>9.7000000000000003E-2</v>
      </c>
      <c r="H498" s="22">
        <f>'Fuel usage &amp; cost'!$G$16</f>
        <v>1.4374228501645225</v>
      </c>
      <c r="I498" s="19">
        <f>'Fuel usage &amp; cost'!$B$12</f>
        <v>31.59</v>
      </c>
      <c r="J498" s="19">
        <f>'Fuel usage &amp; cost'!$F$12</f>
        <v>45.593894246691484</v>
      </c>
      <c r="K498" s="17">
        <f t="shared" si="84"/>
        <v>947.53231023474245</v>
      </c>
      <c r="L498" s="18">
        <f t="shared" si="85"/>
        <v>673.87775696610015</v>
      </c>
      <c r="M498" s="43">
        <f t="shared" si="86"/>
        <v>45.593894246691477</v>
      </c>
      <c r="N498" s="19">
        <f t="shared" si="87"/>
        <v>273.6545532686423</v>
      </c>
      <c r="O498">
        <v>39.72</v>
      </c>
      <c r="P498" s="17">
        <f t="shared" si="97"/>
        <v>238.39944</v>
      </c>
      <c r="Q498" s="19">
        <f t="shared" si="98"/>
        <v>35.255113268642305</v>
      </c>
      <c r="R498" s="19">
        <f t="shared" si="90"/>
        <v>1433.66</v>
      </c>
      <c r="S498" s="43">
        <f t="shared" si="99"/>
        <v>322.64149203881465</v>
      </c>
      <c r="T498" s="19">
        <f t="shared" si="100"/>
        <v>1756.3014920388148</v>
      </c>
      <c r="U498" s="17"/>
      <c r="W498" s="19"/>
      <c r="X498">
        <f t="shared" si="91"/>
        <v>2015.854</v>
      </c>
      <c r="Y498" s="19">
        <f t="shared" si="92"/>
        <v>1994.7009320388145</v>
      </c>
      <c r="Z498" s="19">
        <f t="shared" si="101"/>
        <v>21.15306796118557</v>
      </c>
      <c r="AA498" s="19">
        <f t="shared" si="93"/>
        <v>14.102045307456923</v>
      </c>
    </row>
    <row r="499" spans="1:27" x14ac:dyDescent="0.3">
      <c r="A499" s="9">
        <v>41538</v>
      </c>
      <c r="B499" s="10" t="s">
        <v>3</v>
      </c>
      <c r="C499" s="11">
        <v>18</v>
      </c>
      <c r="D499" s="11">
        <v>14780</v>
      </c>
      <c r="E499">
        <v>20782</v>
      </c>
      <c r="F499">
        <f t="shared" si="83"/>
        <v>6.0019999999999998</v>
      </c>
      <c r="G499">
        <f t="shared" si="102"/>
        <v>9.7000000000000003E-2</v>
      </c>
      <c r="H499" s="22">
        <f>'Fuel usage &amp; cost'!$G$16</f>
        <v>1.4374228501645225</v>
      </c>
      <c r="I499" s="19">
        <f>'Fuel usage &amp; cost'!$B$12</f>
        <v>31.59</v>
      </c>
      <c r="J499" s="19">
        <f>'Fuel usage &amp; cost'!$F$12</f>
        <v>45.593894246691484</v>
      </c>
      <c r="K499" s="17">
        <f t="shared" si="84"/>
        <v>947.53231023474245</v>
      </c>
      <c r="L499" s="18">
        <f t="shared" si="85"/>
        <v>673.87775696610015</v>
      </c>
      <c r="M499" s="43">
        <f t="shared" si="86"/>
        <v>45.593894246691477</v>
      </c>
      <c r="N499" s="19">
        <f t="shared" si="87"/>
        <v>273.6545532686423</v>
      </c>
      <c r="O499">
        <v>40.07</v>
      </c>
      <c r="P499" s="17">
        <f t="shared" si="97"/>
        <v>240.50013999999999</v>
      </c>
      <c r="Q499" s="19">
        <f t="shared" si="98"/>
        <v>33.154413268642315</v>
      </c>
      <c r="R499" s="19">
        <f t="shared" si="90"/>
        <v>1433.66</v>
      </c>
      <c r="S499" s="43">
        <f t="shared" si="99"/>
        <v>321.80121203881464</v>
      </c>
      <c r="T499" s="19">
        <f t="shared" si="100"/>
        <v>1755.4612120388147</v>
      </c>
      <c r="U499" s="17"/>
      <c r="W499" s="19"/>
      <c r="X499">
        <f t="shared" si="91"/>
        <v>2015.854</v>
      </c>
      <c r="Y499" s="19">
        <f t="shared" si="92"/>
        <v>1995.9613520388145</v>
      </c>
      <c r="Z499" s="19">
        <f t="shared" si="101"/>
        <v>19.892647961185503</v>
      </c>
      <c r="AA499" s="19">
        <f t="shared" si="93"/>
        <v>13.261765307456926</v>
      </c>
    </row>
    <row r="500" spans="1:27" x14ac:dyDescent="0.3">
      <c r="A500" s="9">
        <v>41538</v>
      </c>
      <c r="B500" s="10" t="s">
        <v>3</v>
      </c>
      <c r="C500" s="11">
        <v>19</v>
      </c>
      <c r="D500" s="11">
        <v>14580</v>
      </c>
      <c r="E500">
        <v>20782</v>
      </c>
      <c r="F500">
        <f t="shared" si="83"/>
        <v>6.202</v>
      </c>
      <c r="G500">
        <f t="shared" si="102"/>
        <v>9.7000000000000003E-2</v>
      </c>
      <c r="H500" s="22">
        <f>'Fuel usage &amp; cost'!$G$16</f>
        <v>1.4374228501645225</v>
      </c>
      <c r="I500" s="19">
        <f>'Fuel usage &amp; cost'!$B$12</f>
        <v>31.59</v>
      </c>
      <c r="J500" s="19">
        <f>'Fuel usage &amp; cost'!$F$12</f>
        <v>45.593894246691484</v>
      </c>
      <c r="K500" s="17">
        <f t="shared" si="84"/>
        <v>947.53231023474245</v>
      </c>
      <c r="L500" s="18">
        <f t="shared" si="85"/>
        <v>664.7589781167618</v>
      </c>
      <c r="M500" s="43">
        <f t="shared" si="86"/>
        <v>45.593894246691491</v>
      </c>
      <c r="N500" s="19">
        <f t="shared" si="87"/>
        <v>282.77333211798066</v>
      </c>
      <c r="O500">
        <v>41.05</v>
      </c>
      <c r="P500" s="17">
        <f t="shared" si="97"/>
        <v>254.59209999999999</v>
      </c>
      <c r="Q500" s="19">
        <f t="shared" si="98"/>
        <v>28.18123211798067</v>
      </c>
      <c r="R500" s="19">
        <f t="shared" si="90"/>
        <v>1414.26</v>
      </c>
      <c r="S500" s="43">
        <f t="shared" si="99"/>
        <v>330.0931607292116</v>
      </c>
      <c r="T500" s="19">
        <f t="shared" si="100"/>
        <v>1744.3531607292116</v>
      </c>
      <c r="U500" s="17"/>
      <c r="W500" s="19"/>
      <c r="X500">
        <f t="shared" si="91"/>
        <v>2015.854</v>
      </c>
      <c r="Y500" s="19">
        <f t="shared" si="92"/>
        <v>1998.9452607292119</v>
      </c>
      <c r="Z500" s="19">
        <f t="shared" si="101"/>
        <v>16.908739270788146</v>
      </c>
      <c r="AA500" s="19">
        <f t="shared" si="93"/>
        <v>11.272492847192268</v>
      </c>
    </row>
    <row r="501" spans="1:27" x14ac:dyDescent="0.3">
      <c r="A501" s="9">
        <v>41538</v>
      </c>
      <c r="B501" s="10" t="s">
        <v>3</v>
      </c>
      <c r="C501" s="11">
        <v>20</v>
      </c>
      <c r="D501" s="11">
        <v>14740</v>
      </c>
      <c r="E501">
        <v>20782</v>
      </c>
      <c r="F501">
        <f t="shared" si="83"/>
        <v>6.0419999999999998</v>
      </c>
      <c r="G501">
        <f t="shared" si="102"/>
        <v>9.7000000000000003E-2</v>
      </c>
      <c r="H501" s="22">
        <f>'Fuel usage &amp; cost'!$G$16</f>
        <v>1.4374228501645225</v>
      </c>
      <c r="I501" s="19">
        <f>'Fuel usage &amp; cost'!$B$12</f>
        <v>31.59</v>
      </c>
      <c r="J501" s="19">
        <f>'Fuel usage &amp; cost'!$F$12</f>
        <v>45.593894246691484</v>
      </c>
      <c r="K501" s="17">
        <f t="shared" si="84"/>
        <v>947.53231023474245</v>
      </c>
      <c r="L501" s="18">
        <f t="shared" si="85"/>
        <v>672.05400119623243</v>
      </c>
      <c r="M501" s="43">
        <f t="shared" si="86"/>
        <v>45.593894246691491</v>
      </c>
      <c r="N501" s="19">
        <f t="shared" si="87"/>
        <v>275.47830903851002</v>
      </c>
      <c r="O501">
        <v>47.44</v>
      </c>
      <c r="P501" s="17">
        <f t="shared" si="97"/>
        <v>286.63247999999999</v>
      </c>
      <c r="Q501" s="19">
        <f t="shared" si="98"/>
        <v>-11.154170961489967</v>
      </c>
      <c r="R501" s="19">
        <f t="shared" si="90"/>
        <v>1429.78</v>
      </c>
      <c r="S501" s="43">
        <f t="shared" si="99"/>
        <v>306.13402257689398</v>
      </c>
      <c r="T501" s="19">
        <f t="shared" si="100"/>
        <v>1735.914022576894</v>
      </c>
      <c r="U501" s="17"/>
      <c r="W501" s="19"/>
      <c r="X501">
        <f t="shared" si="91"/>
        <v>2015.854</v>
      </c>
      <c r="Y501" s="19">
        <f t="shared" si="92"/>
        <v>2022.546502576894</v>
      </c>
      <c r="Z501" s="19">
        <f t="shared" si="101"/>
        <v>-6.6925025768939577</v>
      </c>
      <c r="AA501" s="19">
        <f t="shared" si="93"/>
        <v>-4.4616683845959875</v>
      </c>
    </row>
    <row r="502" spans="1:27" x14ac:dyDescent="0.3">
      <c r="A502" s="9">
        <v>41538</v>
      </c>
      <c r="B502" s="10" t="s">
        <v>3</v>
      </c>
      <c r="C502" s="11">
        <v>21</v>
      </c>
      <c r="D502" s="11">
        <v>14600</v>
      </c>
      <c r="E502">
        <v>20782</v>
      </c>
      <c r="F502">
        <f t="shared" si="83"/>
        <v>6.1820000000000004</v>
      </c>
      <c r="G502">
        <f t="shared" si="102"/>
        <v>9.7000000000000003E-2</v>
      </c>
      <c r="H502" s="22">
        <f>'Fuel usage &amp; cost'!$G$16</f>
        <v>1.4374228501645225</v>
      </c>
      <c r="I502" s="19">
        <f>'Fuel usage &amp; cost'!$B$12</f>
        <v>31.59</v>
      </c>
      <c r="J502" s="19">
        <f>'Fuel usage &amp; cost'!$F$12</f>
        <v>45.593894246691484</v>
      </c>
      <c r="K502" s="17">
        <f t="shared" si="84"/>
        <v>947.53231023474245</v>
      </c>
      <c r="L502" s="18">
        <f t="shared" si="85"/>
        <v>665.6708560016956</v>
      </c>
      <c r="M502" s="43">
        <f t="shared" si="86"/>
        <v>45.593894246691491</v>
      </c>
      <c r="N502" s="19">
        <f t="shared" si="87"/>
        <v>281.86145423304686</v>
      </c>
      <c r="O502">
        <v>38.770000000000003</v>
      </c>
      <c r="P502" s="17">
        <f t="shared" si="97"/>
        <v>239.67614000000003</v>
      </c>
      <c r="Q502" s="19">
        <f t="shared" si="98"/>
        <v>42.185314233046824</v>
      </c>
      <c r="R502" s="19">
        <f t="shared" si="90"/>
        <v>1416.2</v>
      </c>
      <c r="S502" s="43">
        <f t="shared" si="99"/>
        <v>334.66667146017193</v>
      </c>
      <c r="T502" s="19">
        <f t="shared" si="100"/>
        <v>1750.866671460172</v>
      </c>
      <c r="U502" s="17"/>
      <c r="W502" s="19"/>
      <c r="X502">
        <f t="shared" si="91"/>
        <v>2015.854</v>
      </c>
      <c r="Y502" s="19">
        <f t="shared" si="92"/>
        <v>1990.5428114601721</v>
      </c>
      <c r="Z502" s="19">
        <f t="shared" si="101"/>
        <v>25.311188539827981</v>
      </c>
      <c r="AA502" s="19">
        <f t="shared" si="93"/>
        <v>16.87412569321873</v>
      </c>
    </row>
    <row r="503" spans="1:27" x14ac:dyDescent="0.3">
      <c r="A503" s="9">
        <v>41538</v>
      </c>
      <c r="B503" s="10" t="s">
        <v>3</v>
      </c>
      <c r="C503" s="11">
        <v>22</v>
      </c>
      <c r="D503" s="11">
        <v>14480</v>
      </c>
      <c r="E503">
        <v>20782</v>
      </c>
      <c r="F503">
        <f t="shared" si="83"/>
        <v>6.3019999999999996</v>
      </c>
      <c r="G503">
        <f t="shared" si="102"/>
        <v>9.7000000000000003E-2</v>
      </c>
      <c r="H503" s="22">
        <f>'Fuel usage &amp; cost'!$G$16</f>
        <v>1.4374228501645225</v>
      </c>
      <c r="I503" s="19">
        <f>'Fuel usage &amp; cost'!$B$12</f>
        <v>31.59</v>
      </c>
      <c r="J503" s="19">
        <f>'Fuel usage &amp; cost'!$F$12</f>
        <v>45.593894246691484</v>
      </c>
      <c r="K503" s="17">
        <f t="shared" si="84"/>
        <v>947.53231023474245</v>
      </c>
      <c r="L503" s="18">
        <f t="shared" si="85"/>
        <v>660.19958869209268</v>
      </c>
      <c r="M503" s="43">
        <f t="shared" si="86"/>
        <v>45.593894246691505</v>
      </c>
      <c r="N503" s="19">
        <f t="shared" si="87"/>
        <v>287.33272154264978</v>
      </c>
      <c r="O503">
        <v>36.700000000000003</v>
      </c>
      <c r="P503" s="17">
        <f t="shared" si="97"/>
        <v>231.2834</v>
      </c>
      <c r="Q503" s="19">
        <f t="shared" si="98"/>
        <v>56.049321542649778</v>
      </c>
      <c r="R503" s="19">
        <f t="shared" si="90"/>
        <v>1404.56</v>
      </c>
      <c r="S503" s="43">
        <f t="shared" si="99"/>
        <v>346.38100707441009</v>
      </c>
      <c r="T503" s="19">
        <f t="shared" si="100"/>
        <v>1750.94100707441</v>
      </c>
      <c r="U503" s="17"/>
      <c r="W503" s="19"/>
      <c r="X503">
        <f t="shared" si="91"/>
        <v>2015.854</v>
      </c>
      <c r="Y503" s="19">
        <f t="shared" si="92"/>
        <v>1982.2244070744102</v>
      </c>
      <c r="Z503" s="19">
        <f t="shared" si="101"/>
        <v>33.629592925589805</v>
      </c>
      <c r="AA503" s="19">
        <f t="shared" si="93"/>
        <v>22.419728617059913</v>
      </c>
    </row>
    <row r="504" spans="1:27" x14ac:dyDescent="0.3">
      <c r="A504" s="9">
        <v>41538</v>
      </c>
      <c r="B504" s="10" t="s">
        <v>3</v>
      </c>
      <c r="C504" s="11">
        <v>23</v>
      </c>
      <c r="D504" s="11">
        <v>14480</v>
      </c>
      <c r="E504">
        <v>20782</v>
      </c>
      <c r="F504">
        <f t="shared" si="83"/>
        <v>6.3019999999999996</v>
      </c>
      <c r="G504">
        <f t="shared" si="102"/>
        <v>9.7000000000000003E-2</v>
      </c>
      <c r="H504" s="22">
        <f>'Fuel usage &amp; cost'!$G$16</f>
        <v>1.4374228501645225</v>
      </c>
      <c r="I504" s="19">
        <f>'Fuel usage &amp; cost'!$B$12</f>
        <v>31.59</v>
      </c>
      <c r="J504" s="19">
        <f>'Fuel usage &amp; cost'!$F$12</f>
        <v>45.593894246691484</v>
      </c>
      <c r="K504" s="17">
        <f t="shared" si="84"/>
        <v>947.53231023474245</v>
      </c>
      <c r="L504" s="18">
        <f t="shared" si="85"/>
        <v>660.19958869209268</v>
      </c>
      <c r="M504" s="43">
        <f t="shared" si="86"/>
        <v>45.593894246691505</v>
      </c>
      <c r="N504" s="19">
        <f t="shared" si="87"/>
        <v>287.33272154264978</v>
      </c>
      <c r="O504">
        <v>34.380000000000003</v>
      </c>
      <c r="P504" s="17">
        <f t="shared" si="97"/>
        <v>216.66275999999999</v>
      </c>
      <c r="Q504" s="19">
        <f t="shared" si="98"/>
        <v>70.669961542649787</v>
      </c>
      <c r="R504" s="19">
        <f t="shared" si="90"/>
        <v>1404.56</v>
      </c>
      <c r="S504" s="43">
        <f t="shared" si="99"/>
        <v>352.22926307441003</v>
      </c>
      <c r="T504" s="19">
        <f t="shared" si="100"/>
        <v>1756.78926307441</v>
      </c>
      <c r="U504" s="17"/>
      <c r="W504" s="19"/>
      <c r="X504">
        <f t="shared" si="91"/>
        <v>2015.854</v>
      </c>
      <c r="Y504" s="19">
        <f t="shared" si="92"/>
        <v>1973.4520230744101</v>
      </c>
      <c r="Z504" s="19">
        <f t="shared" si="101"/>
        <v>42.401976925589906</v>
      </c>
      <c r="AA504" s="19">
        <f t="shared" si="93"/>
        <v>28.267984617059916</v>
      </c>
    </row>
    <row r="505" spans="1:27" x14ac:dyDescent="0.3">
      <c r="A505" s="9">
        <v>41538</v>
      </c>
      <c r="B505" s="10" t="s">
        <v>3</v>
      </c>
      <c r="C505" s="11">
        <v>24</v>
      </c>
      <c r="D505" s="11">
        <v>14500</v>
      </c>
      <c r="E505">
        <v>20782</v>
      </c>
      <c r="F505">
        <f t="shared" si="83"/>
        <v>6.282</v>
      </c>
      <c r="G505">
        <f t="shared" si="102"/>
        <v>9.7000000000000003E-2</v>
      </c>
      <c r="H505" s="22">
        <f>'Fuel usage &amp; cost'!$G$16</f>
        <v>1.4374228501645225</v>
      </c>
      <c r="I505" s="19">
        <f>'Fuel usage &amp; cost'!$B$12</f>
        <v>31.59</v>
      </c>
      <c r="J505" s="19">
        <f>'Fuel usage &amp; cost'!$F$12</f>
        <v>45.593894246691484</v>
      </c>
      <c r="K505" s="17">
        <f t="shared" si="84"/>
        <v>947.53231023474245</v>
      </c>
      <c r="L505" s="18">
        <f t="shared" si="85"/>
        <v>661.11146657702648</v>
      </c>
      <c r="M505" s="43">
        <f t="shared" si="86"/>
        <v>45.593894246691491</v>
      </c>
      <c r="N505" s="19">
        <f t="shared" si="87"/>
        <v>286.42084365771598</v>
      </c>
      <c r="O505">
        <v>31.94</v>
      </c>
      <c r="P505" s="17">
        <f t="shared" si="97"/>
        <v>200.64708000000002</v>
      </c>
      <c r="Q505" s="19">
        <f t="shared" si="98"/>
        <v>85.773763657715961</v>
      </c>
      <c r="R505" s="19">
        <f t="shared" si="90"/>
        <v>1406.5</v>
      </c>
      <c r="S505" s="43">
        <f t="shared" si="99"/>
        <v>357.24266180537046</v>
      </c>
      <c r="T505" s="19">
        <f t="shared" si="100"/>
        <v>1763.7426618053705</v>
      </c>
      <c r="U505" s="17"/>
      <c r="W505" s="19"/>
      <c r="X505">
        <f t="shared" si="91"/>
        <v>2015.854</v>
      </c>
      <c r="Y505" s="19">
        <f t="shared" si="92"/>
        <v>1964.3897418053705</v>
      </c>
      <c r="Z505" s="19">
        <f t="shared" si="101"/>
        <v>51.464258194629565</v>
      </c>
      <c r="AA505" s="19">
        <f t="shared" si="93"/>
        <v>34.309505463086388</v>
      </c>
    </row>
    <row r="506" spans="1:27" x14ac:dyDescent="0.3">
      <c r="A506" s="9">
        <v>41539</v>
      </c>
      <c r="B506" s="10" t="s">
        <v>3</v>
      </c>
      <c r="C506" s="11">
        <v>1</v>
      </c>
      <c r="D506" s="11">
        <v>14600</v>
      </c>
      <c r="E506">
        <v>20782</v>
      </c>
      <c r="F506">
        <f t="shared" si="83"/>
        <v>6.1820000000000004</v>
      </c>
      <c r="G506">
        <f t="shared" si="102"/>
        <v>9.7000000000000003E-2</v>
      </c>
      <c r="H506" s="22">
        <f>'Fuel usage &amp; cost'!$G$16</f>
        <v>1.4374228501645225</v>
      </c>
      <c r="I506" s="19">
        <f>'Fuel usage &amp; cost'!$B$12</f>
        <v>31.59</v>
      </c>
      <c r="J506" s="19">
        <f>'Fuel usage &amp; cost'!$F$12</f>
        <v>45.593894246691484</v>
      </c>
      <c r="K506" s="17">
        <f t="shared" si="84"/>
        <v>947.53231023474245</v>
      </c>
      <c r="L506" s="18">
        <f t="shared" si="85"/>
        <v>665.6708560016956</v>
      </c>
      <c r="M506" s="43">
        <f t="shared" si="86"/>
        <v>45.593894246691491</v>
      </c>
      <c r="N506" s="19">
        <f t="shared" si="87"/>
        <v>281.86145423304686</v>
      </c>
      <c r="O506">
        <v>28.75</v>
      </c>
      <c r="P506" s="17">
        <f t="shared" si="97"/>
        <v>177.73250000000002</v>
      </c>
      <c r="Q506" s="19">
        <f t="shared" si="98"/>
        <v>104.12895423304684</v>
      </c>
      <c r="R506" s="19">
        <f t="shared" si="90"/>
        <v>1416.2</v>
      </c>
      <c r="S506" s="43">
        <f t="shared" si="99"/>
        <v>359.44412746017196</v>
      </c>
      <c r="T506" s="19">
        <f t="shared" si="100"/>
        <v>1775.6441274601721</v>
      </c>
      <c r="U506" s="17"/>
      <c r="W506" s="19"/>
      <c r="X506">
        <f t="shared" si="91"/>
        <v>2015.854</v>
      </c>
      <c r="Y506" s="19">
        <f t="shared" si="92"/>
        <v>1953.3766274601721</v>
      </c>
      <c r="Z506" s="19">
        <f t="shared" si="101"/>
        <v>62.477372539827911</v>
      </c>
      <c r="AA506" s="19">
        <f t="shared" si="93"/>
        <v>41.651581693218738</v>
      </c>
    </row>
    <row r="507" spans="1:27" x14ac:dyDescent="0.3">
      <c r="A507" s="9">
        <v>41539</v>
      </c>
      <c r="B507" s="10" t="s">
        <v>3</v>
      </c>
      <c r="C507" s="11">
        <v>2</v>
      </c>
      <c r="D507" s="11">
        <v>14560</v>
      </c>
      <c r="E507">
        <v>20782</v>
      </c>
      <c r="F507">
        <f t="shared" si="83"/>
        <v>6.2220000000000004</v>
      </c>
      <c r="G507">
        <f t="shared" si="102"/>
        <v>9.7000000000000003E-2</v>
      </c>
      <c r="H507" s="22">
        <f>'Fuel usage &amp; cost'!$G$16</f>
        <v>1.4374228501645225</v>
      </c>
      <c r="I507" s="19">
        <f>'Fuel usage &amp; cost'!$B$12</f>
        <v>31.59</v>
      </c>
      <c r="J507" s="19">
        <f>'Fuel usage &amp; cost'!$F$12</f>
        <v>45.593894246691484</v>
      </c>
      <c r="K507" s="17">
        <f t="shared" si="84"/>
        <v>947.53231023474245</v>
      </c>
      <c r="L507" s="18">
        <f t="shared" si="85"/>
        <v>663.84710023182799</v>
      </c>
      <c r="M507" s="43">
        <f t="shared" si="86"/>
        <v>45.593894246691491</v>
      </c>
      <c r="N507" s="19">
        <f t="shared" si="87"/>
        <v>283.68521000291446</v>
      </c>
      <c r="O507">
        <v>27.47</v>
      </c>
      <c r="P507" s="17">
        <f t="shared" si="97"/>
        <v>170.91834</v>
      </c>
      <c r="Q507" s="19">
        <f t="shared" si="98"/>
        <v>112.76687000291446</v>
      </c>
      <c r="R507" s="19">
        <f t="shared" si="90"/>
        <v>1412.32</v>
      </c>
      <c r="S507" s="43">
        <f t="shared" si="99"/>
        <v>364.95553799825137</v>
      </c>
      <c r="T507" s="19">
        <f t="shared" si="100"/>
        <v>1777.2755379982514</v>
      </c>
      <c r="U507" s="17"/>
      <c r="W507" s="19"/>
      <c r="X507">
        <f t="shared" si="91"/>
        <v>2015.854</v>
      </c>
      <c r="Y507" s="19">
        <f t="shared" si="92"/>
        <v>1948.1938779982515</v>
      </c>
      <c r="Z507" s="19">
        <f t="shared" si="101"/>
        <v>67.660122001748505</v>
      </c>
      <c r="AA507" s="19">
        <f t="shared" si="93"/>
        <v>45.106748001165784</v>
      </c>
    </row>
    <row r="508" spans="1:27" x14ac:dyDescent="0.3">
      <c r="A508" s="9">
        <v>41539</v>
      </c>
      <c r="B508" s="10" t="s">
        <v>3</v>
      </c>
      <c r="C508" s="11">
        <v>3</v>
      </c>
      <c r="D508" s="11">
        <v>14660</v>
      </c>
      <c r="E508">
        <v>20782</v>
      </c>
      <c r="F508">
        <f t="shared" si="83"/>
        <v>6.1219999999999999</v>
      </c>
      <c r="G508">
        <f t="shared" si="102"/>
        <v>9.7000000000000003E-2</v>
      </c>
      <c r="H508" s="22">
        <f>'Fuel usage &amp; cost'!$G$16</f>
        <v>1.4374228501645225</v>
      </c>
      <c r="I508" s="19">
        <f>'Fuel usage &amp; cost'!$B$12</f>
        <v>31.59</v>
      </c>
      <c r="J508" s="19">
        <f>'Fuel usage &amp; cost'!$F$12</f>
        <v>45.593894246691484</v>
      </c>
      <c r="K508" s="17">
        <f t="shared" si="84"/>
        <v>947.53231023474245</v>
      </c>
      <c r="L508" s="18">
        <f t="shared" si="85"/>
        <v>668.40648965649711</v>
      </c>
      <c r="M508" s="43">
        <f t="shared" si="86"/>
        <v>45.593894246691505</v>
      </c>
      <c r="N508" s="19">
        <f t="shared" si="87"/>
        <v>279.12582057824534</v>
      </c>
      <c r="O508">
        <v>27.06</v>
      </c>
      <c r="P508" s="17">
        <f t="shared" si="97"/>
        <v>165.66131999999999</v>
      </c>
      <c r="Q508" s="19">
        <f t="shared" si="98"/>
        <v>113.46450057824535</v>
      </c>
      <c r="R508" s="19">
        <f t="shared" si="90"/>
        <v>1422.02</v>
      </c>
      <c r="S508" s="43">
        <f t="shared" si="99"/>
        <v>360.09397965305277</v>
      </c>
      <c r="T508" s="19">
        <f t="shared" si="100"/>
        <v>1782.1139796530529</v>
      </c>
      <c r="U508" s="17"/>
      <c r="W508" s="19"/>
      <c r="X508">
        <f t="shared" si="91"/>
        <v>2015.854</v>
      </c>
      <c r="Y508" s="19">
        <f t="shared" si="92"/>
        <v>1947.7752996530528</v>
      </c>
      <c r="Z508" s="19">
        <f t="shared" si="101"/>
        <v>68.078700346947244</v>
      </c>
      <c r="AA508" s="19">
        <f t="shared" si="93"/>
        <v>45.385800231298141</v>
      </c>
    </row>
    <row r="509" spans="1:27" x14ac:dyDescent="0.3">
      <c r="A509" s="9">
        <v>41539</v>
      </c>
      <c r="B509" s="10" t="s">
        <v>3</v>
      </c>
      <c r="C509" s="11">
        <v>4</v>
      </c>
      <c r="D509" s="11">
        <v>14600</v>
      </c>
      <c r="E509">
        <v>20782</v>
      </c>
      <c r="F509">
        <f t="shared" si="83"/>
        <v>6.1820000000000004</v>
      </c>
      <c r="G509">
        <f t="shared" si="102"/>
        <v>9.7000000000000003E-2</v>
      </c>
      <c r="H509" s="22">
        <f>'Fuel usage &amp; cost'!$G$16</f>
        <v>1.4374228501645225</v>
      </c>
      <c r="I509" s="19">
        <f>'Fuel usage &amp; cost'!$B$12</f>
        <v>31.59</v>
      </c>
      <c r="J509" s="19">
        <f>'Fuel usage &amp; cost'!$F$12</f>
        <v>45.593894246691484</v>
      </c>
      <c r="K509" s="17">
        <f t="shared" si="84"/>
        <v>947.53231023474245</v>
      </c>
      <c r="L509" s="18">
        <f t="shared" si="85"/>
        <v>665.6708560016956</v>
      </c>
      <c r="M509" s="43">
        <f t="shared" si="86"/>
        <v>45.593894246691491</v>
      </c>
      <c r="N509" s="19">
        <f t="shared" si="87"/>
        <v>281.86145423304686</v>
      </c>
      <c r="O509">
        <v>26.54</v>
      </c>
      <c r="P509" s="17">
        <f t="shared" si="97"/>
        <v>164.07028</v>
      </c>
      <c r="Q509" s="19">
        <f t="shared" si="98"/>
        <v>117.79117423304686</v>
      </c>
      <c r="R509" s="19">
        <f t="shared" si="90"/>
        <v>1416.2</v>
      </c>
      <c r="S509" s="43">
        <f t="shared" si="99"/>
        <v>364.90901546017193</v>
      </c>
      <c r="T509" s="19">
        <f t="shared" si="100"/>
        <v>1781.109015460172</v>
      </c>
      <c r="U509" s="17"/>
      <c r="W509" s="19"/>
      <c r="X509">
        <f t="shared" si="91"/>
        <v>2015.854</v>
      </c>
      <c r="Y509" s="19">
        <f t="shared" si="92"/>
        <v>1945.1792954601719</v>
      </c>
      <c r="Z509" s="19">
        <f t="shared" si="101"/>
        <v>70.674704539828099</v>
      </c>
      <c r="AA509" s="19">
        <f t="shared" si="93"/>
        <v>47.116469693218747</v>
      </c>
    </row>
    <row r="510" spans="1:27" x14ac:dyDescent="0.3">
      <c r="A510" s="9">
        <v>41539</v>
      </c>
      <c r="B510" s="10" t="s">
        <v>3</v>
      </c>
      <c r="C510" s="11">
        <v>5</v>
      </c>
      <c r="D510" s="11">
        <v>14700</v>
      </c>
      <c r="E510">
        <v>20782</v>
      </c>
      <c r="F510">
        <f t="shared" si="83"/>
        <v>6.0819999999999999</v>
      </c>
      <c r="G510">
        <f t="shared" si="102"/>
        <v>9.7000000000000003E-2</v>
      </c>
      <c r="H510" s="22">
        <f>'Fuel usage &amp; cost'!$G$16</f>
        <v>1.4374228501645225</v>
      </c>
      <c r="I510" s="19">
        <f>'Fuel usage &amp; cost'!$B$12</f>
        <v>31.59</v>
      </c>
      <c r="J510" s="19">
        <f>'Fuel usage &amp; cost'!$F$12</f>
        <v>45.593894246691484</v>
      </c>
      <c r="K510" s="17">
        <f t="shared" si="84"/>
        <v>947.53231023474245</v>
      </c>
      <c r="L510" s="18">
        <f t="shared" si="85"/>
        <v>670.23024542636483</v>
      </c>
      <c r="M510" s="43">
        <f t="shared" si="86"/>
        <v>45.593894246691477</v>
      </c>
      <c r="N510" s="19">
        <f t="shared" si="87"/>
        <v>277.30206480837762</v>
      </c>
      <c r="O510">
        <v>26.34</v>
      </c>
      <c r="P510" s="17">
        <f t="shared" si="97"/>
        <v>160.19988000000001</v>
      </c>
      <c r="Q510" s="19">
        <f t="shared" si="98"/>
        <v>117.10218480837761</v>
      </c>
      <c r="R510" s="19">
        <f t="shared" si="90"/>
        <v>1425.9</v>
      </c>
      <c r="S510" s="43">
        <f t="shared" si="99"/>
        <v>359.49280911497345</v>
      </c>
      <c r="T510" s="19">
        <f t="shared" si="100"/>
        <v>1785.3928091149735</v>
      </c>
      <c r="U510" s="17"/>
      <c r="W510" s="19"/>
      <c r="X510">
        <f t="shared" si="91"/>
        <v>2015.854</v>
      </c>
      <c r="Y510" s="19">
        <f t="shared" si="92"/>
        <v>1945.5926891149734</v>
      </c>
      <c r="Z510" s="19">
        <f t="shared" si="101"/>
        <v>70.26131088502666</v>
      </c>
      <c r="AA510" s="19">
        <f t="shared" si="93"/>
        <v>46.840873923351047</v>
      </c>
    </row>
    <row r="511" spans="1:27" x14ac:dyDescent="0.3">
      <c r="A511" s="9">
        <v>41539</v>
      </c>
      <c r="B511" s="10" t="s">
        <v>3</v>
      </c>
      <c r="C511" s="11">
        <v>6</v>
      </c>
      <c r="D511" s="11">
        <v>14680</v>
      </c>
      <c r="E511">
        <v>20782</v>
      </c>
      <c r="F511">
        <f t="shared" si="83"/>
        <v>6.1020000000000003</v>
      </c>
      <c r="G511">
        <f t="shared" si="102"/>
        <v>9.7000000000000003E-2</v>
      </c>
      <c r="H511" s="22">
        <f>'Fuel usage &amp; cost'!$G$16</f>
        <v>1.4374228501645225</v>
      </c>
      <c r="I511" s="19">
        <f>'Fuel usage &amp; cost'!$B$12</f>
        <v>31.59</v>
      </c>
      <c r="J511" s="19">
        <f>'Fuel usage &amp; cost'!$F$12</f>
        <v>45.593894246691484</v>
      </c>
      <c r="K511" s="17">
        <f t="shared" si="84"/>
        <v>947.53231023474245</v>
      </c>
      <c r="L511" s="18">
        <f t="shared" si="85"/>
        <v>669.31836754143092</v>
      </c>
      <c r="M511" s="43">
        <f t="shared" si="86"/>
        <v>45.593894246691491</v>
      </c>
      <c r="N511" s="19">
        <f t="shared" si="87"/>
        <v>278.21394269331154</v>
      </c>
      <c r="O511">
        <v>25.35</v>
      </c>
      <c r="P511" s="17">
        <f t="shared" si="97"/>
        <v>154.68570000000003</v>
      </c>
      <c r="Q511" s="19">
        <f t="shared" si="98"/>
        <v>123.52824269331151</v>
      </c>
      <c r="R511" s="19">
        <f t="shared" si="90"/>
        <v>1423.96</v>
      </c>
      <c r="S511" s="43">
        <f t="shared" si="99"/>
        <v>363.09135438401313</v>
      </c>
      <c r="T511" s="19">
        <f t="shared" si="100"/>
        <v>1787.0513543840132</v>
      </c>
      <c r="U511" s="17"/>
      <c r="W511" s="19"/>
      <c r="X511">
        <f t="shared" si="91"/>
        <v>2015.854</v>
      </c>
      <c r="Y511" s="19">
        <f t="shared" si="92"/>
        <v>1941.7370543840132</v>
      </c>
      <c r="Z511" s="19">
        <f t="shared" si="101"/>
        <v>74.116945615986879</v>
      </c>
      <c r="AA511" s="19">
        <f t="shared" si="93"/>
        <v>49.411297077324605</v>
      </c>
    </row>
    <row r="512" spans="1:27" x14ac:dyDescent="0.3">
      <c r="A512" s="9">
        <v>41539</v>
      </c>
      <c r="B512" s="10" t="s">
        <v>3</v>
      </c>
      <c r="C512" s="11">
        <v>7</v>
      </c>
      <c r="D512" s="11">
        <v>14680</v>
      </c>
      <c r="E512">
        <v>20782</v>
      </c>
      <c r="F512">
        <f t="shared" si="83"/>
        <v>6.1020000000000003</v>
      </c>
      <c r="G512">
        <f t="shared" si="102"/>
        <v>9.7000000000000003E-2</v>
      </c>
      <c r="H512" s="22">
        <f>'Fuel usage &amp; cost'!$G$16</f>
        <v>1.4374228501645225</v>
      </c>
      <c r="I512" s="19">
        <f>'Fuel usage &amp; cost'!$B$12</f>
        <v>31.59</v>
      </c>
      <c r="J512" s="19">
        <f>'Fuel usage &amp; cost'!$F$12</f>
        <v>45.593894246691484</v>
      </c>
      <c r="K512" s="17">
        <f t="shared" si="84"/>
        <v>947.53231023474245</v>
      </c>
      <c r="L512" s="18">
        <f t="shared" si="85"/>
        <v>669.31836754143092</v>
      </c>
      <c r="M512" s="43">
        <f t="shared" si="86"/>
        <v>45.593894246691491</v>
      </c>
      <c r="N512" s="19">
        <f t="shared" si="87"/>
        <v>278.21394269331154</v>
      </c>
      <c r="O512">
        <v>27.3</v>
      </c>
      <c r="P512" s="17">
        <f t="shared" si="97"/>
        <v>166.58460000000002</v>
      </c>
      <c r="Q512" s="19">
        <f t="shared" si="98"/>
        <v>111.62934269331151</v>
      </c>
      <c r="R512" s="19">
        <f t="shared" si="90"/>
        <v>1423.96</v>
      </c>
      <c r="S512" s="43">
        <f t="shared" si="99"/>
        <v>358.33179438401311</v>
      </c>
      <c r="T512" s="19">
        <f t="shared" si="100"/>
        <v>1782.2917943840132</v>
      </c>
      <c r="U512" s="17"/>
      <c r="W512" s="19"/>
      <c r="X512">
        <f t="shared" ref="X512:X535" si="103">E512*G512</f>
        <v>2015.854</v>
      </c>
      <c r="Y512" s="19">
        <f t="shared" ref="Y512:Y535" si="104">X512-N512+P512+AA512</f>
        <v>1948.8763943840133</v>
      </c>
      <c r="Z512" s="19">
        <f t="shared" si="101"/>
        <v>66.977605615986704</v>
      </c>
      <c r="AA512" s="19">
        <f t="shared" ref="AA512:AA535" si="105">Q512*0.4</f>
        <v>44.651737077324611</v>
      </c>
    </row>
    <row r="513" spans="1:27" x14ac:dyDescent="0.3">
      <c r="A513" s="9">
        <v>41539</v>
      </c>
      <c r="B513" s="10" t="s">
        <v>3</v>
      </c>
      <c r="C513" s="11">
        <v>8</v>
      </c>
      <c r="D513" s="11">
        <v>14580</v>
      </c>
      <c r="E513">
        <v>20782</v>
      </c>
      <c r="F513">
        <f t="shared" si="83"/>
        <v>6.202</v>
      </c>
      <c r="G513">
        <f t="shared" si="102"/>
        <v>9.7000000000000003E-2</v>
      </c>
      <c r="H513" s="22">
        <f>'Fuel usage &amp; cost'!$G$16</f>
        <v>1.4374228501645225</v>
      </c>
      <c r="I513" s="19">
        <f>'Fuel usage &amp; cost'!$B$12</f>
        <v>31.59</v>
      </c>
      <c r="J513" s="19">
        <f>'Fuel usage &amp; cost'!$F$12</f>
        <v>45.593894246691484</v>
      </c>
      <c r="K513" s="17">
        <f t="shared" si="84"/>
        <v>947.53231023474245</v>
      </c>
      <c r="L513" s="18">
        <f t="shared" si="85"/>
        <v>664.7589781167618</v>
      </c>
      <c r="M513" s="43">
        <f t="shared" si="86"/>
        <v>45.593894246691491</v>
      </c>
      <c r="N513" s="19">
        <f t="shared" si="87"/>
        <v>282.77333211798066</v>
      </c>
      <c r="O513">
        <v>28.56</v>
      </c>
      <c r="P513" s="17">
        <f t="shared" si="97"/>
        <v>177.12912</v>
      </c>
      <c r="Q513" s="19">
        <f t="shared" si="98"/>
        <v>105.64421211798066</v>
      </c>
      <c r="R513" s="19">
        <f t="shared" si="90"/>
        <v>1414.26</v>
      </c>
      <c r="S513" s="43">
        <f t="shared" si="99"/>
        <v>361.07835272921164</v>
      </c>
      <c r="T513" s="19">
        <f t="shared" si="100"/>
        <v>1775.3383527292117</v>
      </c>
      <c r="U513" s="17"/>
      <c r="W513" s="19"/>
      <c r="X513">
        <f t="shared" si="103"/>
        <v>2015.854</v>
      </c>
      <c r="Y513" s="19">
        <f t="shared" si="104"/>
        <v>1952.4674727292117</v>
      </c>
      <c r="Z513" s="19">
        <f t="shared" si="101"/>
        <v>63.386527270788292</v>
      </c>
      <c r="AA513" s="19">
        <f t="shared" si="105"/>
        <v>42.257684847192266</v>
      </c>
    </row>
    <row r="514" spans="1:27" x14ac:dyDescent="0.3">
      <c r="A514" s="9">
        <v>41539</v>
      </c>
      <c r="B514" s="10" t="s">
        <v>3</v>
      </c>
      <c r="C514" s="11">
        <v>9</v>
      </c>
      <c r="D514" s="11">
        <v>14860</v>
      </c>
      <c r="E514">
        <v>20782</v>
      </c>
      <c r="F514">
        <f t="shared" si="83"/>
        <v>5.9219999999999997</v>
      </c>
      <c r="G514">
        <f t="shared" si="102"/>
        <v>9.7000000000000003E-2</v>
      </c>
      <c r="H514" s="22">
        <f>'Fuel usage &amp; cost'!$G$16</f>
        <v>1.4374228501645225</v>
      </c>
      <c r="I514" s="19">
        <f>'Fuel usage &amp; cost'!$B$12</f>
        <v>31.59</v>
      </c>
      <c r="J514" s="19">
        <f>'Fuel usage &amp; cost'!$F$12</f>
        <v>45.593894246691484</v>
      </c>
      <c r="K514" s="17">
        <f t="shared" si="84"/>
        <v>947.53231023474245</v>
      </c>
      <c r="L514" s="18">
        <f t="shared" si="85"/>
        <v>677.52526850583547</v>
      </c>
      <c r="M514" s="43">
        <f t="shared" si="86"/>
        <v>45.593894246691505</v>
      </c>
      <c r="N514" s="19">
        <f t="shared" si="87"/>
        <v>270.00704172890698</v>
      </c>
      <c r="O514">
        <v>31.9</v>
      </c>
      <c r="P514" s="17">
        <f t="shared" si="97"/>
        <v>188.91179999999997</v>
      </c>
      <c r="Q514" s="19">
        <f t="shared" si="98"/>
        <v>81.095241728907013</v>
      </c>
      <c r="R514" s="19">
        <f t="shared" si="90"/>
        <v>1441.42</v>
      </c>
      <c r="S514" s="43">
        <f t="shared" si="99"/>
        <v>336.86505496265573</v>
      </c>
      <c r="T514" s="19">
        <f t="shared" si="100"/>
        <v>1778.2850549626557</v>
      </c>
      <c r="U514" s="17"/>
      <c r="W514" s="19"/>
      <c r="X514">
        <f t="shared" si="103"/>
        <v>2015.854</v>
      </c>
      <c r="Y514" s="19">
        <f t="shared" si="104"/>
        <v>1967.1968549626558</v>
      </c>
      <c r="Z514" s="19">
        <f t="shared" si="101"/>
        <v>48.657145037344208</v>
      </c>
      <c r="AA514" s="19">
        <f t="shared" si="105"/>
        <v>32.438096691562805</v>
      </c>
    </row>
    <row r="515" spans="1:27" x14ac:dyDescent="0.3">
      <c r="A515" s="9">
        <v>41539</v>
      </c>
      <c r="B515" s="10" t="s">
        <v>3</v>
      </c>
      <c r="C515" s="11">
        <v>10</v>
      </c>
      <c r="D515" s="11">
        <v>15040</v>
      </c>
      <c r="E515">
        <v>20782</v>
      </c>
      <c r="F515">
        <f t="shared" si="83"/>
        <v>5.742</v>
      </c>
      <c r="G515">
        <f t="shared" si="102"/>
        <v>9.7000000000000003E-2</v>
      </c>
      <c r="H515" s="22">
        <f>'Fuel usage &amp; cost'!$G$16</f>
        <v>1.4374228501645225</v>
      </c>
      <c r="I515" s="19">
        <f>'Fuel usage &amp; cost'!$B$12</f>
        <v>31.59</v>
      </c>
      <c r="J515" s="19">
        <f>'Fuel usage &amp; cost'!$F$12</f>
        <v>45.593894246691484</v>
      </c>
      <c r="K515" s="17">
        <f t="shared" si="84"/>
        <v>947.53231023474245</v>
      </c>
      <c r="L515" s="18">
        <f t="shared" si="85"/>
        <v>685.73216947023991</v>
      </c>
      <c r="M515" s="43">
        <f t="shared" si="86"/>
        <v>45.593894246691505</v>
      </c>
      <c r="N515" s="19">
        <f t="shared" si="87"/>
        <v>261.80014076450254</v>
      </c>
      <c r="O515">
        <v>32.25</v>
      </c>
      <c r="P515" s="17">
        <f t="shared" si="97"/>
        <v>185.17949999999999</v>
      </c>
      <c r="Q515" s="19">
        <f t="shared" si="98"/>
        <v>76.620640764502554</v>
      </c>
      <c r="R515" s="19">
        <f t="shared" si="90"/>
        <v>1458.88</v>
      </c>
      <c r="S515" s="43">
        <f t="shared" si="99"/>
        <v>325.82211554129844</v>
      </c>
      <c r="T515" s="19">
        <f t="shared" si="100"/>
        <v>1784.7021155412986</v>
      </c>
      <c r="U515" s="17"/>
      <c r="W515" s="19"/>
      <c r="X515">
        <f t="shared" si="103"/>
        <v>2015.854</v>
      </c>
      <c r="Y515" s="19">
        <f t="shared" si="104"/>
        <v>1969.8816155412983</v>
      </c>
      <c r="Z515" s="19">
        <f t="shared" si="101"/>
        <v>45.972384458701754</v>
      </c>
      <c r="AA515" s="19">
        <f t="shared" si="105"/>
        <v>30.648256305801024</v>
      </c>
    </row>
    <row r="516" spans="1:27" x14ac:dyDescent="0.3">
      <c r="A516" s="9">
        <v>41539</v>
      </c>
      <c r="B516" s="10" t="s">
        <v>3</v>
      </c>
      <c r="C516" s="11">
        <v>11</v>
      </c>
      <c r="D516" s="11">
        <v>15120</v>
      </c>
      <c r="E516">
        <v>20782</v>
      </c>
      <c r="F516">
        <f t="shared" si="83"/>
        <v>5.6619999999999999</v>
      </c>
      <c r="G516">
        <f t="shared" si="102"/>
        <v>9.7000000000000003E-2</v>
      </c>
      <c r="H516" s="22">
        <f>'Fuel usage &amp; cost'!$G$16</f>
        <v>1.4374228501645225</v>
      </c>
      <c r="I516" s="19">
        <f>'Fuel usage &amp; cost'!$B$12</f>
        <v>31.59</v>
      </c>
      <c r="J516" s="19">
        <f>'Fuel usage &amp; cost'!$F$12</f>
        <v>45.593894246691484</v>
      </c>
      <c r="K516" s="17">
        <f t="shared" si="84"/>
        <v>947.53231023474245</v>
      </c>
      <c r="L516" s="18">
        <f t="shared" si="85"/>
        <v>689.37968100997523</v>
      </c>
      <c r="M516" s="43">
        <f t="shared" si="86"/>
        <v>45.593894246691491</v>
      </c>
      <c r="N516" s="19">
        <f t="shared" si="87"/>
        <v>258.15262922476722</v>
      </c>
      <c r="O516">
        <v>31.95</v>
      </c>
      <c r="P516" s="17">
        <f t="shared" si="97"/>
        <v>180.90090000000001</v>
      </c>
      <c r="Q516" s="19">
        <f t="shared" si="98"/>
        <v>77.251729224767217</v>
      </c>
      <c r="R516" s="19">
        <f t="shared" si="90"/>
        <v>1466.64</v>
      </c>
      <c r="S516" s="43">
        <f t="shared" si="99"/>
        <v>321.96206246513964</v>
      </c>
      <c r="T516" s="19">
        <f t="shared" si="100"/>
        <v>1788.6020624651396</v>
      </c>
      <c r="U516" s="17"/>
      <c r="W516" s="19"/>
      <c r="X516">
        <f t="shared" si="103"/>
        <v>2015.854</v>
      </c>
      <c r="Y516" s="19">
        <f t="shared" si="104"/>
        <v>1969.5029624651397</v>
      </c>
      <c r="Z516" s="19">
        <f t="shared" si="101"/>
        <v>46.351037534860325</v>
      </c>
      <c r="AA516" s="19">
        <f t="shared" si="105"/>
        <v>30.900691689906889</v>
      </c>
    </row>
    <row r="517" spans="1:27" x14ac:dyDescent="0.3">
      <c r="A517" s="9">
        <v>41539</v>
      </c>
      <c r="B517" s="10" t="s">
        <v>3</v>
      </c>
      <c r="C517" s="11">
        <v>12</v>
      </c>
      <c r="D517" s="11">
        <v>15080</v>
      </c>
      <c r="E517">
        <v>20782</v>
      </c>
      <c r="F517">
        <f t="shared" si="83"/>
        <v>5.702</v>
      </c>
      <c r="G517">
        <f t="shared" si="102"/>
        <v>9.7000000000000003E-2</v>
      </c>
      <c r="H517" s="22">
        <f>'Fuel usage &amp; cost'!$G$16</f>
        <v>1.4374228501645225</v>
      </c>
      <c r="I517" s="19">
        <f>'Fuel usage &amp; cost'!$B$12</f>
        <v>31.59</v>
      </c>
      <c r="J517" s="19">
        <f>'Fuel usage &amp; cost'!$F$12</f>
        <v>45.593894246691484</v>
      </c>
      <c r="K517" s="17">
        <f t="shared" si="84"/>
        <v>947.53231023474245</v>
      </c>
      <c r="L517" s="18">
        <f t="shared" si="85"/>
        <v>687.55592524010763</v>
      </c>
      <c r="M517" s="43">
        <f t="shared" si="86"/>
        <v>45.593894246691477</v>
      </c>
      <c r="N517" s="19">
        <f t="shared" si="87"/>
        <v>259.97638499463483</v>
      </c>
      <c r="O517">
        <v>32.61</v>
      </c>
      <c r="P517" s="17">
        <f t="shared" si="97"/>
        <v>185.94221999999999</v>
      </c>
      <c r="Q517" s="19">
        <f t="shared" si="98"/>
        <v>74.034164994634835</v>
      </c>
      <c r="R517" s="19">
        <f t="shared" si="90"/>
        <v>1462.76</v>
      </c>
      <c r="S517" s="43">
        <f t="shared" si="99"/>
        <v>322.73128100321912</v>
      </c>
      <c r="T517" s="19">
        <f t="shared" si="100"/>
        <v>1785.4912810032192</v>
      </c>
      <c r="U517" s="17"/>
      <c r="W517" s="19"/>
      <c r="X517">
        <f t="shared" si="103"/>
        <v>2015.854</v>
      </c>
      <c r="Y517" s="19">
        <f t="shared" si="104"/>
        <v>1971.4335010032191</v>
      </c>
      <c r="Z517" s="19">
        <f t="shared" si="101"/>
        <v>44.420498996780907</v>
      </c>
      <c r="AA517" s="19">
        <f t="shared" si="105"/>
        <v>29.613665997853936</v>
      </c>
    </row>
    <row r="518" spans="1:27" x14ac:dyDescent="0.3">
      <c r="A518" s="9">
        <v>41539</v>
      </c>
      <c r="B518" s="10" t="s">
        <v>3</v>
      </c>
      <c r="C518" s="11">
        <v>13</v>
      </c>
      <c r="D518" s="11">
        <v>15140</v>
      </c>
      <c r="E518">
        <v>20782</v>
      </c>
      <c r="F518">
        <f t="shared" si="83"/>
        <v>5.6420000000000003</v>
      </c>
      <c r="G518">
        <f t="shared" si="102"/>
        <v>9.7000000000000003E-2</v>
      </c>
      <c r="H518" s="22">
        <f>'Fuel usage &amp; cost'!$G$16</f>
        <v>1.4374228501645225</v>
      </c>
      <c r="I518" s="19">
        <f>'Fuel usage &amp; cost'!$B$12</f>
        <v>31.59</v>
      </c>
      <c r="J518" s="19">
        <f>'Fuel usage &amp; cost'!$F$12</f>
        <v>45.593894246691484</v>
      </c>
      <c r="K518" s="17">
        <f t="shared" si="84"/>
        <v>947.53231023474245</v>
      </c>
      <c r="L518" s="18">
        <f t="shared" si="85"/>
        <v>690.29155889490914</v>
      </c>
      <c r="M518" s="43">
        <f t="shared" si="86"/>
        <v>45.593894246691463</v>
      </c>
      <c r="N518" s="19">
        <f t="shared" si="87"/>
        <v>257.24075133983331</v>
      </c>
      <c r="O518">
        <v>35.57</v>
      </c>
      <c r="P518" s="17">
        <f t="shared" si="97"/>
        <v>200.68594000000002</v>
      </c>
      <c r="Q518" s="19">
        <f t="shared" si="98"/>
        <v>56.554811339833293</v>
      </c>
      <c r="R518" s="19">
        <f t="shared" si="90"/>
        <v>1468.5800000000002</v>
      </c>
      <c r="S518" s="43">
        <f t="shared" si="99"/>
        <v>312.65517319610012</v>
      </c>
      <c r="T518" s="19">
        <f t="shared" si="100"/>
        <v>1781.2351731961003</v>
      </c>
      <c r="U518" s="17"/>
      <c r="W518" s="19"/>
      <c r="X518">
        <f t="shared" si="103"/>
        <v>2015.854</v>
      </c>
      <c r="Y518" s="19">
        <f t="shared" si="104"/>
        <v>1981.9211131961001</v>
      </c>
      <c r="Z518" s="19">
        <f t="shared" si="101"/>
        <v>33.932886803899919</v>
      </c>
      <c r="AA518" s="19">
        <f t="shared" si="105"/>
        <v>22.621924535933317</v>
      </c>
    </row>
    <row r="519" spans="1:27" x14ac:dyDescent="0.3">
      <c r="A519" s="9">
        <v>41539</v>
      </c>
      <c r="B519" s="10" t="s">
        <v>3</v>
      </c>
      <c r="C519" s="11">
        <v>14</v>
      </c>
      <c r="D519" s="11">
        <v>14920</v>
      </c>
      <c r="E519">
        <v>20782</v>
      </c>
      <c r="F519">
        <f t="shared" si="83"/>
        <v>5.8620000000000001</v>
      </c>
      <c r="G519">
        <f t="shared" si="102"/>
        <v>9.7000000000000003E-2</v>
      </c>
      <c r="H519" s="22">
        <f>'Fuel usage &amp; cost'!$G$16</f>
        <v>1.4374228501645225</v>
      </c>
      <c r="I519" s="19">
        <f>'Fuel usage &amp; cost'!$B$12</f>
        <v>31.59</v>
      </c>
      <c r="J519" s="19">
        <f>'Fuel usage &amp; cost'!$F$12</f>
        <v>45.593894246691484</v>
      </c>
      <c r="K519" s="17">
        <f t="shared" si="84"/>
        <v>947.53231023474245</v>
      </c>
      <c r="L519" s="18">
        <f t="shared" si="85"/>
        <v>680.26090216063699</v>
      </c>
      <c r="M519" s="43">
        <f t="shared" si="86"/>
        <v>45.593894246691491</v>
      </c>
      <c r="N519" s="19">
        <f t="shared" si="87"/>
        <v>267.27140807410547</v>
      </c>
      <c r="O519">
        <v>34.21</v>
      </c>
      <c r="P519" s="17">
        <f t="shared" si="97"/>
        <v>200.53902000000002</v>
      </c>
      <c r="Q519" s="19">
        <f t="shared" si="98"/>
        <v>66.732388074105444</v>
      </c>
      <c r="R519" s="19">
        <f t="shared" si="90"/>
        <v>1447.24</v>
      </c>
      <c r="S519" s="43">
        <f t="shared" si="99"/>
        <v>328.03554715553673</v>
      </c>
      <c r="T519" s="19">
        <f t="shared" si="100"/>
        <v>1775.2755471555367</v>
      </c>
      <c r="U519" s="17"/>
      <c r="W519" s="19"/>
      <c r="X519">
        <f t="shared" si="103"/>
        <v>2015.854</v>
      </c>
      <c r="Y519" s="19">
        <f t="shared" si="104"/>
        <v>1975.8145671555367</v>
      </c>
      <c r="Z519" s="19">
        <f t="shared" si="101"/>
        <v>40.039432844463363</v>
      </c>
      <c r="AA519" s="19">
        <f t="shared" si="105"/>
        <v>26.69295522964218</v>
      </c>
    </row>
    <row r="520" spans="1:27" x14ac:dyDescent="0.3">
      <c r="A520" s="9">
        <v>41539</v>
      </c>
      <c r="B520" s="10" t="s">
        <v>3</v>
      </c>
      <c r="C520" s="11">
        <v>15</v>
      </c>
      <c r="D520" s="11">
        <v>14900</v>
      </c>
      <c r="E520">
        <v>20782</v>
      </c>
      <c r="F520">
        <f t="shared" si="83"/>
        <v>5.8819999999999997</v>
      </c>
      <c r="G520">
        <f t="shared" si="102"/>
        <v>9.7000000000000003E-2</v>
      </c>
      <c r="H520" s="22">
        <f>'Fuel usage &amp; cost'!$G$16</f>
        <v>1.4374228501645225</v>
      </c>
      <c r="I520" s="19">
        <f>'Fuel usage &amp; cost'!$B$12</f>
        <v>31.59</v>
      </c>
      <c r="J520" s="19">
        <f>'Fuel usage &amp; cost'!$F$12</f>
        <v>45.593894246691484</v>
      </c>
      <c r="K520" s="17">
        <f t="shared" si="84"/>
        <v>947.53231023474245</v>
      </c>
      <c r="L520" s="18">
        <f t="shared" si="85"/>
        <v>679.34902427570307</v>
      </c>
      <c r="M520" s="43">
        <f t="shared" si="86"/>
        <v>45.593894246691505</v>
      </c>
      <c r="N520" s="19">
        <f t="shared" si="87"/>
        <v>268.18328595903938</v>
      </c>
      <c r="O520">
        <v>32.630000000000003</v>
      </c>
      <c r="P520" s="17">
        <f t="shared" si="97"/>
        <v>191.92966000000001</v>
      </c>
      <c r="Q520" s="19">
        <f t="shared" si="98"/>
        <v>76.253625959039368</v>
      </c>
      <c r="R520" s="19">
        <f t="shared" si="90"/>
        <v>1445.3</v>
      </c>
      <c r="S520" s="43">
        <f t="shared" si="99"/>
        <v>332.87216442457634</v>
      </c>
      <c r="T520" s="19">
        <f t="shared" si="100"/>
        <v>1778.1721644245763</v>
      </c>
      <c r="U520" s="17"/>
      <c r="W520" s="19"/>
      <c r="X520">
        <f t="shared" si="103"/>
        <v>2015.854</v>
      </c>
      <c r="Y520" s="19">
        <f t="shared" si="104"/>
        <v>1970.1018244245765</v>
      </c>
      <c r="Z520" s="19">
        <f t="shared" si="101"/>
        <v>45.752175575423507</v>
      </c>
      <c r="AA520" s="19">
        <f t="shared" si="105"/>
        <v>30.501450383615747</v>
      </c>
    </row>
    <row r="521" spans="1:27" x14ac:dyDescent="0.3">
      <c r="A521" s="9">
        <v>41539</v>
      </c>
      <c r="B521" s="10" t="s">
        <v>3</v>
      </c>
      <c r="C521" s="11">
        <v>16</v>
      </c>
      <c r="D521" s="11">
        <v>14760</v>
      </c>
      <c r="E521">
        <v>20782</v>
      </c>
      <c r="F521">
        <f t="shared" si="83"/>
        <v>6.0220000000000002</v>
      </c>
      <c r="G521">
        <f t="shared" si="102"/>
        <v>9.7000000000000003E-2</v>
      </c>
      <c r="H521" s="22">
        <f>'Fuel usage &amp; cost'!$G$16</f>
        <v>1.4374228501645225</v>
      </c>
      <c r="I521" s="19">
        <f>'Fuel usage &amp; cost'!$B$12</f>
        <v>31.59</v>
      </c>
      <c r="J521" s="19">
        <f>'Fuel usage &amp; cost'!$F$12</f>
        <v>45.593894246691484</v>
      </c>
      <c r="K521" s="17">
        <f t="shared" si="84"/>
        <v>947.53231023474245</v>
      </c>
      <c r="L521" s="18">
        <f t="shared" si="85"/>
        <v>672.96587908116624</v>
      </c>
      <c r="M521" s="43">
        <f t="shared" si="86"/>
        <v>45.593894246691505</v>
      </c>
      <c r="N521" s="19">
        <f t="shared" si="87"/>
        <v>274.56643115357622</v>
      </c>
      <c r="O521">
        <v>32.94</v>
      </c>
      <c r="P521" s="17">
        <f t="shared" si="97"/>
        <v>198.36467999999999</v>
      </c>
      <c r="Q521" s="19">
        <f t="shared" si="98"/>
        <v>76.201751153576225</v>
      </c>
      <c r="R521" s="19">
        <f t="shared" si="90"/>
        <v>1431.72</v>
      </c>
      <c r="S521" s="43">
        <f t="shared" si="99"/>
        <v>340.04826930785424</v>
      </c>
      <c r="T521" s="19">
        <f t="shared" si="100"/>
        <v>1771.7682693078543</v>
      </c>
      <c r="U521" s="17"/>
      <c r="W521" s="19"/>
      <c r="X521">
        <f t="shared" si="103"/>
        <v>2015.854</v>
      </c>
      <c r="Y521" s="19">
        <f t="shared" si="104"/>
        <v>1970.132949307854</v>
      </c>
      <c r="Z521" s="19">
        <f t="shared" si="101"/>
        <v>45.721050692146036</v>
      </c>
      <c r="AA521" s="19">
        <f t="shared" si="105"/>
        <v>30.480700461430491</v>
      </c>
    </row>
    <row r="522" spans="1:27" x14ac:dyDescent="0.3">
      <c r="A522" s="9">
        <v>41539</v>
      </c>
      <c r="B522" s="10" t="s">
        <v>3</v>
      </c>
      <c r="C522" s="11">
        <v>17</v>
      </c>
      <c r="D522" s="11">
        <v>14800</v>
      </c>
      <c r="E522">
        <v>20782</v>
      </c>
      <c r="F522">
        <f t="shared" si="83"/>
        <v>5.9820000000000002</v>
      </c>
      <c r="G522">
        <f t="shared" si="102"/>
        <v>9.7000000000000003E-2</v>
      </c>
      <c r="H522" s="22">
        <f>'Fuel usage &amp; cost'!$G$16</f>
        <v>1.4374228501645225</v>
      </c>
      <c r="I522" s="19">
        <f>'Fuel usage &amp; cost'!$B$12</f>
        <v>31.59</v>
      </c>
      <c r="J522" s="19">
        <f>'Fuel usage &amp; cost'!$F$12</f>
        <v>45.593894246691484</v>
      </c>
      <c r="K522" s="17">
        <f t="shared" si="84"/>
        <v>947.53231023474245</v>
      </c>
      <c r="L522" s="18">
        <f t="shared" si="85"/>
        <v>674.78963485103395</v>
      </c>
      <c r="M522" s="43">
        <f t="shared" si="86"/>
        <v>45.593894246691491</v>
      </c>
      <c r="N522" s="19">
        <f t="shared" si="87"/>
        <v>272.7426753837085</v>
      </c>
      <c r="O522">
        <v>33.78</v>
      </c>
      <c r="P522" s="17">
        <f t="shared" si="97"/>
        <v>202.07196000000002</v>
      </c>
      <c r="Q522" s="19">
        <f t="shared" si="98"/>
        <v>70.670715383708483</v>
      </c>
      <c r="R522" s="19">
        <f t="shared" si="90"/>
        <v>1435.6000000000001</v>
      </c>
      <c r="S522" s="43">
        <f t="shared" si="99"/>
        <v>335.77961076977493</v>
      </c>
      <c r="T522" s="19">
        <f t="shared" si="100"/>
        <v>1771.3796107697751</v>
      </c>
      <c r="U522" s="17"/>
      <c r="W522" s="19"/>
      <c r="X522">
        <f t="shared" si="103"/>
        <v>2015.854</v>
      </c>
      <c r="Y522" s="19">
        <f t="shared" si="104"/>
        <v>1973.4515707697749</v>
      </c>
      <c r="Z522" s="19">
        <f t="shared" si="101"/>
        <v>42.402429230225152</v>
      </c>
      <c r="AA522" s="19">
        <f t="shared" si="105"/>
        <v>28.268286153483395</v>
      </c>
    </row>
    <row r="523" spans="1:27" x14ac:dyDescent="0.3">
      <c r="A523" s="9">
        <v>41539</v>
      </c>
      <c r="B523" s="10" t="s">
        <v>3</v>
      </c>
      <c r="C523" s="11">
        <v>18</v>
      </c>
      <c r="D523" s="11">
        <v>14860</v>
      </c>
      <c r="E523">
        <v>20782</v>
      </c>
      <c r="F523">
        <f t="shared" si="83"/>
        <v>5.9219999999999997</v>
      </c>
      <c r="G523">
        <f t="shared" si="102"/>
        <v>9.7000000000000003E-2</v>
      </c>
      <c r="H523" s="22">
        <f>'Fuel usage &amp; cost'!$G$16</f>
        <v>1.4374228501645225</v>
      </c>
      <c r="I523" s="19">
        <f>'Fuel usage &amp; cost'!$B$12</f>
        <v>31.59</v>
      </c>
      <c r="J523" s="19">
        <f>'Fuel usage &amp; cost'!$F$12</f>
        <v>45.593894246691484</v>
      </c>
      <c r="K523" s="17">
        <f t="shared" si="84"/>
        <v>947.53231023474245</v>
      </c>
      <c r="L523" s="18">
        <f t="shared" si="85"/>
        <v>677.52526850583547</v>
      </c>
      <c r="M523" s="43">
        <f t="shared" si="86"/>
        <v>45.593894246691505</v>
      </c>
      <c r="N523" s="19">
        <f t="shared" si="87"/>
        <v>270.00704172890698</v>
      </c>
      <c r="O523">
        <v>34.700000000000003</v>
      </c>
      <c r="P523" s="17">
        <f t="shared" si="97"/>
        <v>205.49340000000001</v>
      </c>
      <c r="Q523" s="19">
        <f t="shared" si="98"/>
        <v>64.513641728906975</v>
      </c>
      <c r="R523" s="19">
        <f t="shared" si="90"/>
        <v>1441.42</v>
      </c>
      <c r="S523" s="43">
        <f t="shared" si="99"/>
        <v>330.2324149626557</v>
      </c>
      <c r="T523" s="19">
        <f t="shared" si="100"/>
        <v>1771.6524149626557</v>
      </c>
      <c r="U523" s="17"/>
      <c r="W523" s="19"/>
      <c r="X523">
        <f t="shared" si="103"/>
        <v>2015.854</v>
      </c>
      <c r="Y523" s="19">
        <f t="shared" si="104"/>
        <v>1977.145814962656</v>
      </c>
      <c r="Z523" s="19">
        <f t="shared" si="101"/>
        <v>38.708185037344037</v>
      </c>
      <c r="AA523" s="19">
        <f t="shared" si="105"/>
        <v>25.805456691562792</v>
      </c>
    </row>
    <row r="524" spans="1:27" x14ac:dyDescent="0.3">
      <c r="A524" s="9">
        <v>41539</v>
      </c>
      <c r="B524" s="10" t="s">
        <v>3</v>
      </c>
      <c r="C524" s="11">
        <v>19</v>
      </c>
      <c r="D524" s="11">
        <v>14840</v>
      </c>
      <c r="E524">
        <v>20782</v>
      </c>
      <c r="F524">
        <f t="shared" si="83"/>
        <v>5.9420000000000002</v>
      </c>
      <c r="G524">
        <f t="shared" si="102"/>
        <v>9.7000000000000003E-2</v>
      </c>
      <c r="H524" s="22">
        <f>'Fuel usage &amp; cost'!$G$16</f>
        <v>1.4374228501645225</v>
      </c>
      <c r="I524" s="19">
        <f>'Fuel usage &amp; cost'!$B$12</f>
        <v>31.59</v>
      </c>
      <c r="J524" s="19">
        <f>'Fuel usage &amp; cost'!$F$12</f>
        <v>45.593894246691484</v>
      </c>
      <c r="K524" s="17">
        <f t="shared" si="84"/>
        <v>947.53231023474245</v>
      </c>
      <c r="L524" s="18">
        <f t="shared" si="85"/>
        <v>676.61339062090167</v>
      </c>
      <c r="M524" s="43">
        <f t="shared" si="86"/>
        <v>45.593894246691491</v>
      </c>
      <c r="N524" s="19">
        <f t="shared" si="87"/>
        <v>270.91891961384079</v>
      </c>
      <c r="O524">
        <v>39.32</v>
      </c>
      <c r="P524" s="17">
        <f t="shared" si="97"/>
        <v>233.63944000000001</v>
      </c>
      <c r="Q524" s="19">
        <f t="shared" si="98"/>
        <v>37.279479613840778</v>
      </c>
      <c r="R524" s="19">
        <f t="shared" si="90"/>
        <v>1439.48</v>
      </c>
      <c r="S524" s="43">
        <f t="shared" si="99"/>
        <v>320.36687223169548</v>
      </c>
      <c r="T524" s="19">
        <f t="shared" si="100"/>
        <v>1759.8468722316954</v>
      </c>
      <c r="U524" s="17"/>
      <c r="W524" s="19"/>
      <c r="X524">
        <f t="shared" si="103"/>
        <v>2015.854</v>
      </c>
      <c r="Y524" s="19">
        <f t="shared" si="104"/>
        <v>1993.4863122316956</v>
      </c>
      <c r="Z524" s="19">
        <f t="shared" si="101"/>
        <v>22.367687768304449</v>
      </c>
      <c r="AA524" s="19">
        <f t="shared" si="105"/>
        <v>14.911791845536312</v>
      </c>
    </row>
    <row r="525" spans="1:27" x14ac:dyDescent="0.3">
      <c r="A525" s="9">
        <v>41539</v>
      </c>
      <c r="B525" s="10" t="s">
        <v>3</v>
      </c>
      <c r="C525" s="11">
        <v>20</v>
      </c>
      <c r="D525" s="11">
        <v>14960</v>
      </c>
      <c r="E525">
        <v>20782</v>
      </c>
      <c r="F525">
        <f t="shared" si="83"/>
        <v>5.8220000000000001</v>
      </c>
      <c r="G525">
        <f t="shared" si="102"/>
        <v>9.7000000000000003E-2</v>
      </c>
      <c r="H525" s="22">
        <f>'Fuel usage &amp; cost'!$G$16</f>
        <v>1.4374228501645225</v>
      </c>
      <c r="I525" s="19">
        <f>'Fuel usage &amp; cost'!$B$12</f>
        <v>31.59</v>
      </c>
      <c r="J525" s="19">
        <f>'Fuel usage &amp; cost'!$F$12</f>
        <v>45.593894246691484</v>
      </c>
      <c r="K525" s="17">
        <f t="shared" si="84"/>
        <v>947.53231023474245</v>
      </c>
      <c r="L525" s="18">
        <f t="shared" si="85"/>
        <v>682.08465793050459</v>
      </c>
      <c r="M525" s="43">
        <f t="shared" si="86"/>
        <v>45.593894246691477</v>
      </c>
      <c r="N525" s="19">
        <f t="shared" si="87"/>
        <v>265.44765230423786</v>
      </c>
      <c r="O525">
        <v>44.09</v>
      </c>
      <c r="P525" s="17">
        <f t="shared" si="97"/>
        <v>256.69198</v>
      </c>
      <c r="Q525" s="19">
        <f t="shared" si="98"/>
        <v>8.7556723042378621</v>
      </c>
      <c r="R525" s="19">
        <f t="shared" si="90"/>
        <v>1451.1200000000001</v>
      </c>
      <c r="S525" s="43">
        <f t="shared" si="99"/>
        <v>302.78861661745731</v>
      </c>
      <c r="T525" s="19">
        <f t="shared" si="100"/>
        <v>1753.9086166174575</v>
      </c>
      <c r="U525" s="17"/>
      <c r="W525" s="19"/>
      <c r="X525">
        <f t="shared" si="103"/>
        <v>2015.854</v>
      </c>
      <c r="Y525" s="19">
        <f t="shared" si="104"/>
        <v>2010.6005966174573</v>
      </c>
      <c r="Z525" s="19">
        <f t="shared" si="101"/>
        <v>5.2534033825427287</v>
      </c>
      <c r="AA525" s="19">
        <f t="shared" si="105"/>
        <v>3.502268921695145</v>
      </c>
    </row>
    <row r="526" spans="1:27" x14ac:dyDescent="0.3">
      <c r="A526" s="9">
        <v>41539</v>
      </c>
      <c r="B526" s="10" t="s">
        <v>3</v>
      </c>
      <c r="C526" s="11">
        <v>21</v>
      </c>
      <c r="D526" s="11">
        <v>14900</v>
      </c>
      <c r="E526">
        <v>20782</v>
      </c>
      <c r="F526">
        <f t="shared" si="83"/>
        <v>5.8819999999999997</v>
      </c>
      <c r="G526">
        <f t="shared" si="102"/>
        <v>9.7000000000000003E-2</v>
      </c>
      <c r="H526" s="22">
        <f>'Fuel usage &amp; cost'!$G$16</f>
        <v>1.4374228501645225</v>
      </c>
      <c r="I526" s="19">
        <f>'Fuel usage &amp; cost'!$B$12</f>
        <v>31.59</v>
      </c>
      <c r="J526" s="19">
        <f>'Fuel usage &amp; cost'!$F$12</f>
        <v>45.593894246691484</v>
      </c>
      <c r="K526" s="17">
        <f t="shared" si="84"/>
        <v>947.53231023474245</v>
      </c>
      <c r="L526" s="18">
        <f t="shared" si="85"/>
        <v>679.34902427570307</v>
      </c>
      <c r="M526" s="43">
        <f t="shared" si="86"/>
        <v>45.593894246691505</v>
      </c>
      <c r="N526" s="19">
        <f t="shared" si="87"/>
        <v>268.18328595903938</v>
      </c>
      <c r="O526">
        <v>34.07</v>
      </c>
      <c r="P526" s="17">
        <f t="shared" si="97"/>
        <v>200.39973999999998</v>
      </c>
      <c r="Q526" s="19">
        <f t="shared" si="98"/>
        <v>67.783545959039401</v>
      </c>
      <c r="R526" s="19">
        <f t="shared" si="90"/>
        <v>1445.3</v>
      </c>
      <c r="S526" s="43">
        <f t="shared" si="99"/>
        <v>329.48413242457633</v>
      </c>
      <c r="T526" s="19">
        <f t="shared" si="100"/>
        <v>1774.7841324245762</v>
      </c>
      <c r="U526" s="17"/>
      <c r="W526" s="19"/>
      <c r="X526">
        <f t="shared" si="103"/>
        <v>2015.854</v>
      </c>
      <c r="Y526" s="19">
        <f t="shared" si="104"/>
        <v>1975.1838724245765</v>
      </c>
      <c r="Z526" s="19">
        <f t="shared" si="101"/>
        <v>40.670127575423521</v>
      </c>
      <c r="AA526" s="19">
        <f t="shared" si="105"/>
        <v>27.113418383615763</v>
      </c>
    </row>
    <row r="527" spans="1:27" x14ac:dyDescent="0.3">
      <c r="A527" s="9">
        <v>41539</v>
      </c>
      <c r="B527" s="10" t="s">
        <v>3</v>
      </c>
      <c r="C527" s="11">
        <v>22</v>
      </c>
      <c r="D527" s="11">
        <v>14680</v>
      </c>
      <c r="E527">
        <v>20782</v>
      </c>
      <c r="F527">
        <f t="shared" si="83"/>
        <v>6.1020000000000003</v>
      </c>
      <c r="G527">
        <f t="shared" si="102"/>
        <v>9.7000000000000003E-2</v>
      </c>
      <c r="H527" s="22">
        <f>'Fuel usage &amp; cost'!$G$16</f>
        <v>1.4374228501645225</v>
      </c>
      <c r="I527" s="19">
        <f>'Fuel usage &amp; cost'!$B$12</f>
        <v>31.59</v>
      </c>
      <c r="J527" s="19">
        <f>'Fuel usage &amp; cost'!$F$12</f>
        <v>45.593894246691484</v>
      </c>
      <c r="K527" s="17">
        <f t="shared" si="84"/>
        <v>947.53231023474245</v>
      </c>
      <c r="L527" s="18">
        <f t="shared" si="85"/>
        <v>669.31836754143092</v>
      </c>
      <c r="M527" s="43">
        <f t="shared" si="86"/>
        <v>45.593894246691491</v>
      </c>
      <c r="N527" s="19">
        <f t="shared" si="87"/>
        <v>278.21394269331154</v>
      </c>
      <c r="O527">
        <v>30.72</v>
      </c>
      <c r="P527" s="17">
        <f t="shared" si="97"/>
        <v>187.45344</v>
      </c>
      <c r="Q527" s="19">
        <f t="shared" si="98"/>
        <v>90.760502693311537</v>
      </c>
      <c r="R527" s="19">
        <f t="shared" si="90"/>
        <v>1423.96</v>
      </c>
      <c r="S527" s="43">
        <f t="shared" si="99"/>
        <v>349.98425838401317</v>
      </c>
      <c r="T527" s="19">
        <f t="shared" si="100"/>
        <v>1773.9442583840132</v>
      </c>
      <c r="U527" s="17"/>
      <c r="W527" s="19"/>
      <c r="X527">
        <f t="shared" si="103"/>
        <v>2015.854</v>
      </c>
      <c r="Y527" s="19">
        <f t="shared" si="104"/>
        <v>1961.3976983840132</v>
      </c>
      <c r="Z527" s="19">
        <f t="shared" si="101"/>
        <v>54.456301615986831</v>
      </c>
      <c r="AA527" s="19">
        <f t="shared" si="105"/>
        <v>36.304201077324613</v>
      </c>
    </row>
    <row r="528" spans="1:27" x14ac:dyDescent="0.3">
      <c r="A528" s="9">
        <v>41539</v>
      </c>
      <c r="B528" s="10" t="s">
        <v>3</v>
      </c>
      <c r="C528" s="11">
        <v>23</v>
      </c>
      <c r="D528" s="11">
        <v>14640</v>
      </c>
      <c r="E528">
        <v>20782</v>
      </c>
      <c r="F528">
        <f t="shared" si="83"/>
        <v>6.1420000000000003</v>
      </c>
      <c r="G528">
        <f t="shared" si="102"/>
        <v>9.7000000000000003E-2</v>
      </c>
      <c r="H528" s="22">
        <f>'Fuel usage &amp; cost'!$G$16</f>
        <v>1.4374228501645225</v>
      </c>
      <c r="I528" s="19">
        <f>'Fuel usage &amp; cost'!$B$12</f>
        <v>31.59</v>
      </c>
      <c r="J528" s="19">
        <f>'Fuel usage &amp; cost'!$F$12</f>
        <v>45.593894246691484</v>
      </c>
      <c r="K528" s="17">
        <f t="shared" si="84"/>
        <v>947.53231023474245</v>
      </c>
      <c r="L528" s="18">
        <f t="shared" si="85"/>
        <v>667.49461177156331</v>
      </c>
      <c r="M528" s="43">
        <f t="shared" si="86"/>
        <v>45.593894246691477</v>
      </c>
      <c r="N528" s="19">
        <f t="shared" si="87"/>
        <v>280.03769846317914</v>
      </c>
      <c r="O528">
        <v>27.28</v>
      </c>
      <c r="P528" s="17">
        <f t="shared" si="97"/>
        <v>167.55376000000001</v>
      </c>
      <c r="Q528" s="19">
        <f t="shared" si="98"/>
        <v>112.48393846317913</v>
      </c>
      <c r="R528" s="19">
        <f t="shared" si="90"/>
        <v>1420.0800000000002</v>
      </c>
      <c r="S528" s="43">
        <f t="shared" si="99"/>
        <v>360.72987692209261</v>
      </c>
      <c r="T528" s="19">
        <f t="shared" si="100"/>
        <v>1780.8098769220928</v>
      </c>
      <c r="U528" s="17"/>
      <c r="W528" s="19"/>
      <c r="X528">
        <f t="shared" si="103"/>
        <v>2015.854</v>
      </c>
      <c r="Y528" s="19">
        <f t="shared" si="104"/>
        <v>1948.3636369220926</v>
      </c>
      <c r="Z528" s="19">
        <f t="shared" si="101"/>
        <v>67.490363077907432</v>
      </c>
      <c r="AA528" s="19">
        <f t="shared" si="105"/>
        <v>44.993575385271654</v>
      </c>
    </row>
    <row r="529" spans="1:27" x14ac:dyDescent="0.3">
      <c r="A529" s="9">
        <v>41539</v>
      </c>
      <c r="B529" s="10" t="s">
        <v>3</v>
      </c>
      <c r="C529" s="11">
        <v>24</v>
      </c>
      <c r="D529" s="11">
        <v>14580</v>
      </c>
      <c r="E529">
        <v>20782</v>
      </c>
      <c r="F529">
        <f t="shared" si="83"/>
        <v>6.202</v>
      </c>
      <c r="G529">
        <f t="shared" si="102"/>
        <v>9.7000000000000003E-2</v>
      </c>
      <c r="H529" s="22">
        <f>'Fuel usage &amp; cost'!$G$16</f>
        <v>1.4374228501645225</v>
      </c>
      <c r="I529" s="19">
        <f>'Fuel usage &amp; cost'!$B$12</f>
        <v>31.59</v>
      </c>
      <c r="J529" s="19">
        <f>'Fuel usage &amp; cost'!$F$12</f>
        <v>45.593894246691484</v>
      </c>
      <c r="K529" s="17">
        <f t="shared" si="84"/>
        <v>947.53231023474245</v>
      </c>
      <c r="L529" s="18">
        <f t="shared" si="85"/>
        <v>664.7589781167618</v>
      </c>
      <c r="M529" s="43">
        <f t="shared" si="86"/>
        <v>45.593894246691491</v>
      </c>
      <c r="N529" s="19">
        <f t="shared" si="87"/>
        <v>282.77333211798066</v>
      </c>
      <c r="O529">
        <v>25.38</v>
      </c>
      <c r="P529" s="17">
        <f t="shared" si="97"/>
        <v>157.40675999999999</v>
      </c>
      <c r="Q529" s="19">
        <f t="shared" si="98"/>
        <v>125.36657211798067</v>
      </c>
      <c r="R529" s="19">
        <f t="shared" si="90"/>
        <v>1414.26</v>
      </c>
      <c r="S529" s="43">
        <f t="shared" si="99"/>
        <v>368.96729672921163</v>
      </c>
      <c r="T529" s="19">
        <f t="shared" si="100"/>
        <v>1783.2272967292115</v>
      </c>
      <c r="U529" s="17"/>
      <c r="W529" s="19"/>
      <c r="X529">
        <f t="shared" si="103"/>
        <v>2015.854</v>
      </c>
      <c r="Y529" s="19">
        <f t="shared" si="104"/>
        <v>1940.6340567292118</v>
      </c>
      <c r="Z529" s="19">
        <f t="shared" si="101"/>
        <v>75.219943270788235</v>
      </c>
      <c r="AA529" s="19">
        <f t="shared" si="105"/>
        <v>50.146628847192268</v>
      </c>
    </row>
    <row r="530" spans="1:27" x14ac:dyDescent="0.3">
      <c r="A530" s="9">
        <v>41540</v>
      </c>
      <c r="B530" s="10" t="s">
        <v>3</v>
      </c>
      <c r="C530" s="11">
        <v>1</v>
      </c>
      <c r="D530" s="11">
        <v>14700</v>
      </c>
      <c r="E530">
        <v>20782</v>
      </c>
      <c r="F530">
        <f t="shared" si="83"/>
        <v>6.0819999999999999</v>
      </c>
      <c r="G530">
        <f t="shared" si="102"/>
        <v>9.7000000000000003E-2</v>
      </c>
      <c r="H530" s="22">
        <f>'Fuel usage &amp; cost'!$G$16</f>
        <v>1.4374228501645225</v>
      </c>
      <c r="I530" s="19">
        <f>'Fuel usage &amp; cost'!$B$13</f>
        <v>31.81</v>
      </c>
      <c r="J530" s="19">
        <f>'Fuel usage &amp; cost'!$F$13</f>
        <v>46.262676481980897</v>
      </c>
      <c r="K530" s="17">
        <f t="shared" si="84"/>
        <v>961.43094264852698</v>
      </c>
      <c r="L530" s="18">
        <f t="shared" si="85"/>
        <v>680.06134428511916</v>
      </c>
      <c r="M530" s="43">
        <f t="shared" si="86"/>
        <v>46.26267648198089</v>
      </c>
      <c r="N530" s="19">
        <f t="shared" si="87"/>
        <v>281.36959836340782</v>
      </c>
      <c r="O530">
        <v>25.65</v>
      </c>
      <c r="P530" s="17">
        <f t="shared" si="97"/>
        <v>156.0033</v>
      </c>
      <c r="Q530" s="19">
        <f t="shared" si="98"/>
        <v>125.36629836340782</v>
      </c>
      <c r="R530" s="19">
        <f t="shared" si="90"/>
        <v>1425.9</v>
      </c>
      <c r="S530" s="43">
        <f t="shared" si="99"/>
        <v>358.73092098195536</v>
      </c>
      <c r="T530" s="19">
        <f t="shared" si="100"/>
        <v>1784.6309209819556</v>
      </c>
      <c r="U530" s="17"/>
      <c r="W530" s="19"/>
      <c r="X530">
        <f t="shared" si="103"/>
        <v>2015.854</v>
      </c>
      <c r="Y530" s="19">
        <f t="shared" si="104"/>
        <v>1940.6342209819557</v>
      </c>
      <c r="Z530" s="19">
        <f t="shared" si="101"/>
        <v>75.219779018044392</v>
      </c>
      <c r="AA530" s="19">
        <f t="shared" si="105"/>
        <v>50.146519345363131</v>
      </c>
    </row>
    <row r="531" spans="1:27" x14ac:dyDescent="0.3">
      <c r="A531" s="9">
        <v>41540</v>
      </c>
      <c r="B531" s="10" t="s">
        <v>3</v>
      </c>
      <c r="C531" s="11">
        <v>2</v>
      </c>
      <c r="D531" s="11">
        <v>14720</v>
      </c>
      <c r="E531">
        <v>20782</v>
      </c>
      <c r="F531">
        <f t="shared" si="83"/>
        <v>6.0620000000000003</v>
      </c>
      <c r="G531">
        <f t="shared" si="102"/>
        <v>9.7000000000000003E-2</v>
      </c>
      <c r="H531" s="22">
        <f>'Fuel usage &amp; cost'!$G$16</f>
        <v>1.4374228501645225</v>
      </c>
      <c r="I531" s="19">
        <f>'Fuel usage &amp; cost'!$B$13</f>
        <v>31.81</v>
      </c>
      <c r="J531" s="19">
        <f>'Fuel usage &amp; cost'!$F$13</f>
        <v>46.262676481980897</v>
      </c>
      <c r="K531" s="17">
        <f t="shared" si="84"/>
        <v>961.43094264852698</v>
      </c>
      <c r="L531" s="18">
        <f t="shared" si="85"/>
        <v>680.98659781475885</v>
      </c>
      <c r="M531" s="43">
        <f t="shared" si="86"/>
        <v>46.26267648198089</v>
      </c>
      <c r="N531" s="19">
        <f t="shared" si="87"/>
        <v>280.44434483376813</v>
      </c>
      <c r="O531">
        <v>22.94</v>
      </c>
      <c r="P531" s="17">
        <f t="shared" si="97"/>
        <v>139.06228000000002</v>
      </c>
      <c r="Q531" s="19">
        <f t="shared" si="98"/>
        <v>141.38206483376811</v>
      </c>
      <c r="R531" s="19">
        <f t="shared" si="90"/>
        <v>1427.8400000000001</v>
      </c>
      <c r="S531" s="43">
        <f t="shared" si="99"/>
        <v>364.1224810997391</v>
      </c>
      <c r="T531" s="19">
        <f t="shared" si="100"/>
        <v>1791.9624810997393</v>
      </c>
      <c r="U531" s="17"/>
      <c r="W531" s="19"/>
      <c r="X531">
        <f t="shared" si="103"/>
        <v>2015.854</v>
      </c>
      <c r="Y531" s="19">
        <f t="shared" si="104"/>
        <v>1931.0247610997392</v>
      </c>
      <c r="Z531" s="19">
        <f t="shared" si="101"/>
        <v>84.829238900260862</v>
      </c>
      <c r="AA531" s="19">
        <f t="shared" si="105"/>
        <v>56.552825933507251</v>
      </c>
    </row>
    <row r="532" spans="1:27" x14ac:dyDescent="0.3">
      <c r="A532" s="9">
        <v>41540</v>
      </c>
      <c r="B532" s="10" t="s">
        <v>3</v>
      </c>
      <c r="C532" s="11">
        <v>3</v>
      </c>
      <c r="D532" s="11">
        <v>14760</v>
      </c>
      <c r="E532">
        <v>20782</v>
      </c>
      <c r="F532">
        <f t="shared" si="83"/>
        <v>6.0220000000000002</v>
      </c>
      <c r="G532">
        <f t="shared" si="102"/>
        <v>9.7000000000000003E-2</v>
      </c>
      <c r="H532" s="22">
        <f>'Fuel usage &amp; cost'!$G$16</f>
        <v>1.4374228501645225</v>
      </c>
      <c r="I532" s="19">
        <f>'Fuel usage &amp; cost'!$B$13</f>
        <v>31.81</v>
      </c>
      <c r="J532" s="19">
        <f>'Fuel usage &amp; cost'!$F$13</f>
        <v>46.262676481980897</v>
      </c>
      <c r="K532" s="17">
        <f t="shared" si="84"/>
        <v>961.43094264852698</v>
      </c>
      <c r="L532" s="18">
        <f t="shared" si="85"/>
        <v>682.837104874038</v>
      </c>
      <c r="M532" s="43">
        <f t="shared" si="86"/>
        <v>46.26267648198089</v>
      </c>
      <c r="N532" s="19">
        <f t="shared" si="87"/>
        <v>278.59383777448897</v>
      </c>
      <c r="O532">
        <v>20.47</v>
      </c>
      <c r="P532" s="17">
        <f t="shared" si="97"/>
        <v>123.27034</v>
      </c>
      <c r="Q532" s="19">
        <f t="shared" si="98"/>
        <v>155.32349777448897</v>
      </c>
      <c r="R532" s="19">
        <f t="shared" si="90"/>
        <v>1431.72</v>
      </c>
      <c r="S532" s="43">
        <f t="shared" si="99"/>
        <v>367.66956133530664</v>
      </c>
      <c r="T532" s="19">
        <f t="shared" si="100"/>
        <v>1799.3895613353066</v>
      </c>
      <c r="U532" s="17"/>
      <c r="W532" s="19"/>
      <c r="X532">
        <f t="shared" si="103"/>
        <v>2015.854</v>
      </c>
      <c r="Y532" s="19">
        <f t="shared" si="104"/>
        <v>1922.6599013353066</v>
      </c>
      <c r="Z532" s="19">
        <f t="shared" si="101"/>
        <v>93.194098664693456</v>
      </c>
      <c r="AA532" s="19">
        <f t="shared" si="105"/>
        <v>62.129399109795592</v>
      </c>
    </row>
    <row r="533" spans="1:27" x14ac:dyDescent="0.3">
      <c r="A533" s="9">
        <v>41540</v>
      </c>
      <c r="B533" s="10" t="s">
        <v>3</v>
      </c>
      <c r="C533" s="11">
        <v>4</v>
      </c>
      <c r="D533" s="11">
        <v>14800</v>
      </c>
      <c r="E533">
        <v>20782</v>
      </c>
      <c r="F533">
        <f t="shared" si="83"/>
        <v>5.9820000000000002</v>
      </c>
      <c r="G533">
        <f t="shared" si="102"/>
        <v>9.7000000000000003E-2</v>
      </c>
      <c r="H533" s="22">
        <f>'Fuel usage &amp; cost'!$G$16</f>
        <v>1.4374228501645225</v>
      </c>
      <c r="I533" s="19">
        <f>'Fuel usage &amp; cost'!$B$13</f>
        <v>31.81</v>
      </c>
      <c r="J533" s="19">
        <f>'Fuel usage &amp; cost'!$F$13</f>
        <v>46.262676481980897</v>
      </c>
      <c r="K533" s="17">
        <f t="shared" si="84"/>
        <v>961.43094264852698</v>
      </c>
      <c r="L533" s="18">
        <f t="shared" si="85"/>
        <v>684.68761193331727</v>
      </c>
      <c r="M533" s="43">
        <f t="shared" si="86"/>
        <v>46.26267648198089</v>
      </c>
      <c r="N533" s="19">
        <f t="shared" si="87"/>
        <v>276.74333071520971</v>
      </c>
      <c r="O533">
        <v>20.59</v>
      </c>
      <c r="P533" s="17">
        <f t="shared" si="97"/>
        <v>123.16938</v>
      </c>
      <c r="Q533" s="19">
        <f t="shared" si="98"/>
        <v>153.57395071520972</v>
      </c>
      <c r="R533" s="19">
        <f t="shared" si="90"/>
        <v>1435.6000000000001</v>
      </c>
      <c r="S533" s="43">
        <f t="shared" si="99"/>
        <v>364.94024957087424</v>
      </c>
      <c r="T533" s="19">
        <f t="shared" si="100"/>
        <v>1800.5402495708745</v>
      </c>
      <c r="U533" s="17"/>
      <c r="W533" s="19"/>
      <c r="X533">
        <f t="shared" si="103"/>
        <v>2015.854</v>
      </c>
      <c r="Y533" s="19">
        <f t="shared" si="104"/>
        <v>1923.7096295708741</v>
      </c>
      <c r="Z533" s="19">
        <f t="shared" si="101"/>
        <v>92.144370429125956</v>
      </c>
      <c r="AA533" s="19">
        <f t="shared" si="105"/>
        <v>61.42958028608389</v>
      </c>
    </row>
    <row r="534" spans="1:27" x14ac:dyDescent="0.3">
      <c r="A534" s="9">
        <v>41540</v>
      </c>
      <c r="B534" s="10" t="s">
        <v>3</v>
      </c>
      <c r="C534" s="11">
        <v>5</v>
      </c>
      <c r="D534" s="11">
        <v>14780</v>
      </c>
      <c r="E534">
        <v>20782</v>
      </c>
      <c r="F534">
        <f t="shared" si="83"/>
        <v>6.0019999999999998</v>
      </c>
      <c r="G534">
        <f t="shared" si="102"/>
        <v>9.7000000000000003E-2</v>
      </c>
      <c r="H534" s="22">
        <f>'Fuel usage &amp; cost'!$G$16</f>
        <v>1.4374228501645225</v>
      </c>
      <c r="I534" s="19">
        <f>'Fuel usage &amp; cost'!$B$13</f>
        <v>31.81</v>
      </c>
      <c r="J534" s="19">
        <f>'Fuel usage &amp; cost'!$F$13</f>
        <v>46.262676481980897</v>
      </c>
      <c r="K534" s="17">
        <f t="shared" si="84"/>
        <v>961.43094264852698</v>
      </c>
      <c r="L534" s="18">
        <f t="shared" si="85"/>
        <v>683.76235840367758</v>
      </c>
      <c r="M534" s="43">
        <f t="shared" si="86"/>
        <v>46.262676481980904</v>
      </c>
      <c r="N534" s="19">
        <f t="shared" si="87"/>
        <v>277.6685842448494</v>
      </c>
      <c r="O534">
        <v>22.12</v>
      </c>
      <c r="P534" s="17">
        <f t="shared" si="97"/>
        <v>132.76424</v>
      </c>
      <c r="Q534" s="19">
        <f t="shared" si="98"/>
        <v>144.9043442448494</v>
      </c>
      <c r="R534" s="19">
        <f t="shared" si="90"/>
        <v>1433.66</v>
      </c>
      <c r="S534" s="43">
        <f t="shared" si="99"/>
        <v>362.4871534530904</v>
      </c>
      <c r="T534" s="19">
        <f t="shared" si="100"/>
        <v>1796.1471534530906</v>
      </c>
      <c r="U534" s="17"/>
      <c r="W534" s="19"/>
      <c r="X534">
        <f t="shared" si="103"/>
        <v>2015.854</v>
      </c>
      <c r="Y534" s="19">
        <f t="shared" si="104"/>
        <v>1928.9113934530903</v>
      </c>
      <c r="Z534" s="19">
        <f t="shared" si="101"/>
        <v>86.942606546909701</v>
      </c>
      <c r="AA534" s="19">
        <f t="shared" si="105"/>
        <v>57.96173769793976</v>
      </c>
    </row>
    <row r="535" spans="1:27" x14ac:dyDescent="0.3">
      <c r="A535" s="9">
        <v>41540</v>
      </c>
      <c r="B535" s="10" t="s">
        <v>3</v>
      </c>
      <c r="C535" s="11">
        <v>6</v>
      </c>
      <c r="D535" s="11">
        <v>16760</v>
      </c>
      <c r="E535">
        <v>20782</v>
      </c>
      <c r="F535">
        <f t="shared" si="83"/>
        <v>4.0220000000000002</v>
      </c>
      <c r="G535">
        <f t="shared" si="102"/>
        <v>9.7000000000000003E-2</v>
      </c>
      <c r="H535" s="22">
        <f>'Fuel usage &amp; cost'!$G$16</f>
        <v>1.4374228501645225</v>
      </c>
      <c r="I535" s="19">
        <f>'Fuel usage &amp; cost'!$B$13</f>
        <v>31.81</v>
      </c>
      <c r="J535" s="19">
        <f>'Fuel usage &amp; cost'!$F$13</f>
        <v>46.262676481980897</v>
      </c>
      <c r="K535" s="17">
        <f t="shared" si="84"/>
        <v>961.43094264852698</v>
      </c>
      <c r="L535" s="18">
        <f t="shared" si="85"/>
        <v>775.36245783799995</v>
      </c>
      <c r="M535" s="43">
        <f t="shared" si="86"/>
        <v>46.262676481980861</v>
      </c>
      <c r="N535" s="19">
        <f t="shared" si="87"/>
        <v>186.06848481052702</v>
      </c>
      <c r="O535">
        <v>27.11</v>
      </c>
      <c r="P535" s="17">
        <f t="shared" ref="P535" si="106">O535*F535</f>
        <v>109.03642000000001</v>
      </c>
      <c r="Q535" s="19">
        <f t="shared" ref="Q535" si="107">N535-P535</f>
        <v>77.032064810527018</v>
      </c>
      <c r="R535" s="19">
        <f t="shared" si="90"/>
        <v>1625.72</v>
      </c>
      <c r="S535" s="43">
        <f t="shared" ref="S535" si="108">F535*((G535*1000)-M535+(0.4*(M535-O535)))</f>
        <v>234.8783411136838</v>
      </c>
      <c r="T535" s="19">
        <f t="shared" ref="T535" si="109">(D535*G535)+S535</f>
        <v>1860.5983411136838</v>
      </c>
      <c r="U535" s="17"/>
      <c r="W535" s="19"/>
      <c r="X535">
        <f t="shared" si="103"/>
        <v>2015.854</v>
      </c>
      <c r="Y535" s="19">
        <f t="shared" si="104"/>
        <v>1969.6347611136837</v>
      </c>
      <c r="Z535" s="19">
        <f t="shared" ref="Z535" si="110">X535-Y535</f>
        <v>46.219238886316361</v>
      </c>
      <c r="AA535" s="19">
        <f t="shared" si="105"/>
        <v>30.812825924210809</v>
      </c>
    </row>
    <row r="536" spans="1:27" x14ac:dyDescent="0.3">
      <c r="A536" s="2">
        <v>41540</v>
      </c>
      <c r="B536" s="3" t="s">
        <v>3</v>
      </c>
      <c r="C536" s="4">
        <v>7</v>
      </c>
      <c r="D536" s="4">
        <v>20060</v>
      </c>
      <c r="E536">
        <v>20782</v>
      </c>
      <c r="G536">
        <f t="shared" si="102"/>
        <v>9.7000000000000003E-2</v>
      </c>
      <c r="H536" s="22">
        <f>'Fuel usage &amp; cost'!$G$16</f>
        <v>1.4374228501645225</v>
      </c>
      <c r="I536" s="19">
        <f>'Fuel usage &amp; cost'!$B$13</f>
        <v>31.81</v>
      </c>
      <c r="J536" s="19">
        <f>'Fuel usage &amp; cost'!$F$13</f>
        <v>46.262676481980897</v>
      </c>
      <c r="M536" s="44"/>
      <c r="O536">
        <v>32.67</v>
      </c>
      <c r="S536" s="44"/>
      <c r="U536" s="17">
        <f t="shared" ref="U536:U575" si="111">D536*G536</f>
        <v>1945.8200000000002</v>
      </c>
    </row>
    <row r="537" spans="1:27" x14ac:dyDescent="0.3">
      <c r="A537" s="2">
        <v>41540</v>
      </c>
      <c r="B537" s="3" t="s">
        <v>3</v>
      </c>
      <c r="C537" s="4">
        <v>8</v>
      </c>
      <c r="D537" s="4">
        <v>20280</v>
      </c>
      <c r="E537">
        <v>20782</v>
      </c>
      <c r="G537">
        <f t="shared" si="102"/>
        <v>9.7000000000000003E-2</v>
      </c>
      <c r="H537" s="22">
        <f>'Fuel usage &amp; cost'!$G$16</f>
        <v>1.4374228501645225</v>
      </c>
      <c r="I537" s="19">
        <f>'Fuel usage &amp; cost'!$B$13</f>
        <v>31.81</v>
      </c>
      <c r="J537" s="19">
        <f>'Fuel usage &amp; cost'!$F$13</f>
        <v>46.262676481980897</v>
      </c>
      <c r="M537" s="44"/>
      <c r="O537">
        <v>37.65</v>
      </c>
      <c r="S537" s="44"/>
      <c r="U537" s="17">
        <f t="shared" si="111"/>
        <v>1967.16</v>
      </c>
    </row>
    <row r="538" spans="1:27" x14ac:dyDescent="0.3">
      <c r="A538" s="2">
        <v>41540</v>
      </c>
      <c r="B538" s="3" t="s">
        <v>3</v>
      </c>
      <c r="C538" s="4">
        <v>9</v>
      </c>
      <c r="D538" s="4">
        <v>18840</v>
      </c>
      <c r="E538">
        <v>20782</v>
      </c>
      <c r="G538">
        <f t="shared" si="102"/>
        <v>9.7000000000000003E-2</v>
      </c>
      <c r="H538" s="22">
        <f>'Fuel usage &amp; cost'!$G$16</f>
        <v>1.4374228501645225</v>
      </c>
      <c r="I538" s="19">
        <f>'Fuel usage &amp; cost'!$B$13</f>
        <v>31.81</v>
      </c>
      <c r="J538" s="19">
        <f>'Fuel usage &amp; cost'!$F$13</f>
        <v>46.262676481980897</v>
      </c>
      <c r="M538" s="44"/>
      <c r="O538">
        <v>37.659999999999997</v>
      </c>
      <c r="S538" s="44"/>
      <c r="U538" s="17">
        <f t="shared" si="111"/>
        <v>1827.48</v>
      </c>
    </row>
    <row r="539" spans="1:27" x14ac:dyDescent="0.3">
      <c r="A539" s="2">
        <v>41540</v>
      </c>
      <c r="B539" s="3" t="s">
        <v>3</v>
      </c>
      <c r="C539" s="4">
        <v>10</v>
      </c>
      <c r="D539" s="4">
        <v>20300</v>
      </c>
      <c r="E539">
        <v>20782</v>
      </c>
      <c r="G539">
        <f t="shared" si="102"/>
        <v>9.7000000000000003E-2</v>
      </c>
      <c r="H539" s="22">
        <f>'Fuel usage &amp; cost'!$G$16</f>
        <v>1.4374228501645225</v>
      </c>
      <c r="I539" s="19">
        <f>'Fuel usage &amp; cost'!$B$13</f>
        <v>31.81</v>
      </c>
      <c r="J539" s="19">
        <f>'Fuel usage &amp; cost'!$F$13</f>
        <v>46.262676481980897</v>
      </c>
      <c r="M539" s="44"/>
      <c r="O539">
        <v>39.61</v>
      </c>
      <c r="S539" s="44"/>
      <c r="U539" s="17">
        <f t="shared" si="111"/>
        <v>1969.1000000000001</v>
      </c>
    </row>
    <row r="540" spans="1:27" x14ac:dyDescent="0.3">
      <c r="A540" s="2">
        <v>41540</v>
      </c>
      <c r="B540" s="3" t="s">
        <v>3</v>
      </c>
      <c r="C540" s="4">
        <v>11</v>
      </c>
      <c r="D540" s="4">
        <v>21040</v>
      </c>
      <c r="E540">
        <v>20782</v>
      </c>
      <c r="G540">
        <f t="shared" si="102"/>
        <v>9.7000000000000003E-2</v>
      </c>
      <c r="H540" s="22">
        <f>'Fuel usage &amp; cost'!$G$16</f>
        <v>1.4374228501645225</v>
      </c>
      <c r="I540" s="19">
        <f>'Fuel usage &amp; cost'!$B$13</f>
        <v>31.81</v>
      </c>
      <c r="J540" s="19">
        <f>'Fuel usage &amp; cost'!$F$13</f>
        <v>46.262676481980897</v>
      </c>
      <c r="M540" s="44"/>
      <c r="O540">
        <v>39.770000000000003</v>
      </c>
      <c r="S540" s="44"/>
      <c r="U540" s="17">
        <f t="shared" si="111"/>
        <v>2040.88</v>
      </c>
    </row>
    <row r="541" spans="1:27" x14ac:dyDescent="0.3">
      <c r="A541" s="2">
        <v>41540</v>
      </c>
      <c r="B541" s="3" t="s">
        <v>3</v>
      </c>
      <c r="C541" s="4">
        <v>12</v>
      </c>
      <c r="D541" s="4">
        <v>20580</v>
      </c>
      <c r="E541">
        <v>20782</v>
      </c>
      <c r="G541">
        <f t="shared" si="102"/>
        <v>9.7000000000000003E-2</v>
      </c>
      <c r="H541" s="22">
        <f>'Fuel usage &amp; cost'!$G$16</f>
        <v>1.4374228501645225</v>
      </c>
      <c r="I541" s="19">
        <f>'Fuel usage &amp; cost'!$B$13</f>
        <v>31.81</v>
      </c>
      <c r="J541" s="19">
        <f>'Fuel usage &amp; cost'!$F$13</f>
        <v>46.262676481980897</v>
      </c>
      <c r="M541" s="44"/>
      <c r="O541">
        <v>39.44</v>
      </c>
      <c r="S541" s="44"/>
      <c r="U541" s="17">
        <f t="shared" si="111"/>
        <v>1996.26</v>
      </c>
    </row>
    <row r="542" spans="1:27" x14ac:dyDescent="0.3">
      <c r="A542" s="2">
        <v>41540</v>
      </c>
      <c r="B542" s="3" t="s">
        <v>3</v>
      </c>
      <c r="C542" s="4">
        <v>13</v>
      </c>
      <c r="D542" s="4">
        <v>20580</v>
      </c>
      <c r="E542">
        <v>20782</v>
      </c>
      <c r="G542">
        <f t="shared" si="102"/>
        <v>9.7000000000000003E-2</v>
      </c>
      <c r="H542" s="22">
        <f>'Fuel usage &amp; cost'!$G$16</f>
        <v>1.4374228501645225</v>
      </c>
      <c r="I542" s="19">
        <f>'Fuel usage &amp; cost'!$B$13</f>
        <v>31.81</v>
      </c>
      <c r="J542" s="19">
        <f>'Fuel usage &amp; cost'!$F$13</f>
        <v>46.262676481980897</v>
      </c>
      <c r="M542" s="44"/>
      <c r="O542">
        <v>38.31</v>
      </c>
      <c r="S542" s="44"/>
      <c r="U542" s="17">
        <f t="shared" si="111"/>
        <v>1996.26</v>
      </c>
    </row>
    <row r="543" spans="1:27" x14ac:dyDescent="0.3">
      <c r="A543" s="2">
        <v>41540</v>
      </c>
      <c r="B543" s="3" t="s">
        <v>3</v>
      </c>
      <c r="C543" s="4">
        <v>14</v>
      </c>
      <c r="D543" s="4">
        <v>20860</v>
      </c>
      <c r="E543">
        <v>20782</v>
      </c>
      <c r="G543">
        <f t="shared" si="102"/>
        <v>9.7000000000000003E-2</v>
      </c>
      <c r="H543" s="22">
        <f>'Fuel usage &amp; cost'!$G$16</f>
        <v>1.4374228501645225</v>
      </c>
      <c r="I543" s="19">
        <f>'Fuel usage &amp; cost'!$B$13</f>
        <v>31.81</v>
      </c>
      <c r="J543" s="19">
        <f>'Fuel usage &amp; cost'!$F$13</f>
        <v>46.262676481980897</v>
      </c>
      <c r="M543" s="44"/>
      <c r="O543">
        <v>34.67</v>
      </c>
      <c r="S543" s="44"/>
      <c r="U543" s="17">
        <f t="shared" si="111"/>
        <v>2023.42</v>
      </c>
    </row>
    <row r="544" spans="1:27" x14ac:dyDescent="0.3">
      <c r="A544" s="2">
        <v>41540</v>
      </c>
      <c r="B544" s="3" t="s">
        <v>3</v>
      </c>
      <c r="C544" s="4">
        <v>15</v>
      </c>
      <c r="D544" s="4">
        <v>20640</v>
      </c>
      <c r="E544">
        <v>20782</v>
      </c>
      <c r="G544">
        <f t="shared" si="102"/>
        <v>9.7000000000000003E-2</v>
      </c>
      <c r="H544" s="22">
        <f>'Fuel usage &amp; cost'!$G$16</f>
        <v>1.4374228501645225</v>
      </c>
      <c r="I544" s="19">
        <f>'Fuel usage &amp; cost'!$B$13</f>
        <v>31.81</v>
      </c>
      <c r="J544" s="19">
        <f>'Fuel usage &amp; cost'!$F$13</f>
        <v>46.262676481980897</v>
      </c>
      <c r="M544" s="44"/>
      <c r="O544">
        <v>36.99</v>
      </c>
      <c r="S544" s="44"/>
      <c r="U544" s="17">
        <f t="shared" si="111"/>
        <v>2002.0800000000002</v>
      </c>
    </row>
    <row r="545" spans="1:27" x14ac:dyDescent="0.3">
      <c r="A545" s="2">
        <v>41540</v>
      </c>
      <c r="B545" s="3" t="s">
        <v>3</v>
      </c>
      <c r="C545" s="4">
        <v>16</v>
      </c>
      <c r="D545" s="4">
        <v>20640</v>
      </c>
      <c r="E545">
        <v>20782</v>
      </c>
      <c r="G545">
        <f t="shared" si="102"/>
        <v>9.7000000000000003E-2</v>
      </c>
      <c r="H545" s="22">
        <f>'Fuel usage &amp; cost'!$G$16</f>
        <v>1.4374228501645225</v>
      </c>
      <c r="I545" s="19">
        <f>'Fuel usage &amp; cost'!$B$13</f>
        <v>31.81</v>
      </c>
      <c r="J545" s="19">
        <f>'Fuel usage &amp; cost'!$F$13</f>
        <v>46.262676481980897</v>
      </c>
      <c r="M545" s="44"/>
      <c r="O545">
        <v>39.08</v>
      </c>
      <c r="S545" s="44"/>
      <c r="U545" s="17">
        <f t="shared" si="111"/>
        <v>2002.0800000000002</v>
      </c>
    </row>
    <row r="546" spans="1:27" x14ac:dyDescent="0.3">
      <c r="A546" s="2">
        <v>41540</v>
      </c>
      <c r="B546" s="3" t="s">
        <v>3</v>
      </c>
      <c r="C546" s="4">
        <v>17</v>
      </c>
      <c r="D546" s="4">
        <v>20340</v>
      </c>
      <c r="E546">
        <v>20782</v>
      </c>
      <c r="G546">
        <f t="shared" si="102"/>
        <v>9.7000000000000003E-2</v>
      </c>
      <c r="H546" s="22">
        <f>'Fuel usage &amp; cost'!$G$16</f>
        <v>1.4374228501645225</v>
      </c>
      <c r="I546" s="19">
        <f>'Fuel usage &amp; cost'!$B$13</f>
        <v>31.81</v>
      </c>
      <c r="J546" s="19">
        <f>'Fuel usage &amp; cost'!$F$13</f>
        <v>46.262676481980897</v>
      </c>
      <c r="M546" s="44"/>
      <c r="O546">
        <v>35.22</v>
      </c>
      <c r="S546" s="44"/>
      <c r="U546" s="17">
        <f t="shared" si="111"/>
        <v>1972.98</v>
      </c>
    </row>
    <row r="547" spans="1:27" x14ac:dyDescent="0.3">
      <c r="A547" s="2">
        <v>41540</v>
      </c>
      <c r="B547" s="3" t="s">
        <v>3</v>
      </c>
      <c r="C547" s="4">
        <v>18</v>
      </c>
      <c r="D547" s="4">
        <v>20500</v>
      </c>
      <c r="E547">
        <v>20782</v>
      </c>
      <c r="G547">
        <f t="shared" si="102"/>
        <v>9.7000000000000003E-2</v>
      </c>
      <c r="H547" s="22">
        <f>'Fuel usage &amp; cost'!$G$16</f>
        <v>1.4374228501645225</v>
      </c>
      <c r="I547" s="19">
        <f>'Fuel usage &amp; cost'!$B$13</f>
        <v>31.81</v>
      </c>
      <c r="J547" s="19">
        <f>'Fuel usage &amp; cost'!$F$13</f>
        <v>46.262676481980897</v>
      </c>
      <c r="M547" s="44"/>
      <c r="O547">
        <v>35.08</v>
      </c>
      <c r="S547" s="44"/>
      <c r="U547" s="17">
        <f t="shared" si="111"/>
        <v>1988.5</v>
      </c>
    </row>
    <row r="548" spans="1:27" x14ac:dyDescent="0.3">
      <c r="A548" s="2">
        <v>41540</v>
      </c>
      <c r="B548" s="3" t="s">
        <v>3</v>
      </c>
      <c r="C548" s="4">
        <v>19</v>
      </c>
      <c r="D548" s="4">
        <v>20560</v>
      </c>
      <c r="E548">
        <v>20782</v>
      </c>
      <c r="G548">
        <f t="shared" si="102"/>
        <v>9.7000000000000003E-2</v>
      </c>
      <c r="H548" s="22">
        <f>'Fuel usage &amp; cost'!$G$16</f>
        <v>1.4374228501645225</v>
      </c>
      <c r="I548" s="19">
        <f>'Fuel usage &amp; cost'!$B$13</f>
        <v>31.81</v>
      </c>
      <c r="J548" s="19">
        <f>'Fuel usage &amp; cost'!$F$13</f>
        <v>46.262676481980897</v>
      </c>
      <c r="M548" s="44"/>
      <c r="O548">
        <v>37.36</v>
      </c>
      <c r="S548" s="44"/>
      <c r="U548" s="17">
        <f t="shared" si="111"/>
        <v>1994.3200000000002</v>
      </c>
    </row>
    <row r="549" spans="1:27" x14ac:dyDescent="0.3">
      <c r="A549" s="2">
        <v>41540</v>
      </c>
      <c r="B549" s="3" t="s">
        <v>3</v>
      </c>
      <c r="C549" s="4">
        <v>20</v>
      </c>
      <c r="D549" s="4">
        <v>20620</v>
      </c>
      <c r="E549">
        <v>20782</v>
      </c>
      <c r="G549">
        <f t="shared" si="102"/>
        <v>9.7000000000000003E-2</v>
      </c>
      <c r="H549" s="22">
        <f>'Fuel usage &amp; cost'!$G$16</f>
        <v>1.4374228501645225</v>
      </c>
      <c r="I549" s="19">
        <f>'Fuel usage &amp; cost'!$B$13</f>
        <v>31.81</v>
      </c>
      <c r="J549" s="19">
        <f>'Fuel usage &amp; cost'!$F$13</f>
        <v>46.262676481980897</v>
      </c>
      <c r="M549" s="44"/>
      <c r="O549">
        <v>43.77</v>
      </c>
      <c r="S549" s="44"/>
      <c r="U549" s="17">
        <f t="shared" si="111"/>
        <v>2000.14</v>
      </c>
    </row>
    <row r="550" spans="1:27" x14ac:dyDescent="0.3">
      <c r="A550" s="2">
        <v>41540</v>
      </c>
      <c r="B550" s="3" t="s">
        <v>3</v>
      </c>
      <c r="C550" s="4">
        <v>21</v>
      </c>
      <c r="D550" s="4">
        <v>20540</v>
      </c>
      <c r="E550">
        <v>20782</v>
      </c>
      <c r="G550">
        <f t="shared" si="102"/>
        <v>9.7000000000000003E-2</v>
      </c>
      <c r="H550" s="22">
        <f>'Fuel usage &amp; cost'!$G$16</f>
        <v>1.4374228501645225</v>
      </c>
      <c r="I550" s="19">
        <f>'Fuel usage &amp; cost'!$B$13</f>
        <v>31.81</v>
      </c>
      <c r="J550" s="19">
        <f>'Fuel usage &amp; cost'!$F$13</f>
        <v>46.262676481980897</v>
      </c>
      <c r="M550" s="44"/>
      <c r="O550">
        <v>36.700000000000003</v>
      </c>
      <c r="S550" s="44"/>
      <c r="U550" s="17">
        <f t="shared" si="111"/>
        <v>1992.38</v>
      </c>
    </row>
    <row r="551" spans="1:27" x14ac:dyDescent="0.3">
      <c r="A551" s="2">
        <v>41540</v>
      </c>
      <c r="B551" s="3" t="s">
        <v>3</v>
      </c>
      <c r="C551" s="4">
        <v>22</v>
      </c>
      <c r="D551" s="4">
        <v>20600</v>
      </c>
      <c r="E551">
        <v>20782</v>
      </c>
      <c r="G551">
        <f t="shared" si="102"/>
        <v>9.7000000000000003E-2</v>
      </c>
      <c r="H551" s="22">
        <f>'Fuel usage &amp; cost'!$G$16</f>
        <v>1.4374228501645225</v>
      </c>
      <c r="I551" s="19">
        <f>'Fuel usage &amp; cost'!$B$13</f>
        <v>31.81</v>
      </c>
      <c r="J551" s="19">
        <f>'Fuel usage &amp; cost'!$F$13</f>
        <v>46.262676481980897</v>
      </c>
      <c r="M551" s="44"/>
      <c r="O551">
        <v>31.25</v>
      </c>
      <c r="S551" s="44"/>
      <c r="U551" s="17">
        <f t="shared" si="111"/>
        <v>1998.2</v>
      </c>
    </row>
    <row r="552" spans="1:27" x14ac:dyDescent="0.3">
      <c r="A552" s="2">
        <v>41540</v>
      </c>
      <c r="B552" s="3" t="s">
        <v>3</v>
      </c>
      <c r="C552" s="4">
        <v>23</v>
      </c>
      <c r="D552" s="4">
        <v>17520</v>
      </c>
      <c r="E552">
        <v>20782</v>
      </c>
      <c r="G552">
        <f t="shared" si="102"/>
        <v>9.7000000000000003E-2</v>
      </c>
      <c r="H552" s="22">
        <f>'Fuel usage &amp; cost'!$G$16</f>
        <v>1.4374228501645225</v>
      </c>
      <c r="I552" s="19">
        <f>'Fuel usage &amp; cost'!$B$13</f>
        <v>31.81</v>
      </c>
      <c r="J552" s="19">
        <f>'Fuel usage &amp; cost'!$F$13</f>
        <v>46.262676481980897</v>
      </c>
      <c r="M552" s="44"/>
      <c r="O552">
        <v>31.67</v>
      </c>
      <c r="S552" s="44"/>
      <c r="U552" s="17">
        <f t="shared" si="111"/>
        <v>1699.44</v>
      </c>
    </row>
    <row r="553" spans="1:27" x14ac:dyDescent="0.3">
      <c r="A553" s="9">
        <v>41540</v>
      </c>
      <c r="B553" s="10" t="s">
        <v>3</v>
      </c>
      <c r="C553" s="11">
        <v>24</v>
      </c>
      <c r="D553" s="11">
        <v>15300</v>
      </c>
      <c r="E553">
        <v>20782</v>
      </c>
      <c r="F553">
        <f t="shared" ref="F553:F558" si="112">(E553-D553)/1000</f>
        <v>5.4820000000000002</v>
      </c>
      <c r="G553">
        <f t="shared" si="102"/>
        <v>9.7000000000000003E-2</v>
      </c>
      <c r="H553" s="22">
        <f>'Fuel usage &amp; cost'!$G$16</f>
        <v>1.4374228501645225</v>
      </c>
      <c r="I553" s="19">
        <f>'Fuel usage &amp; cost'!$B$13</f>
        <v>31.81</v>
      </c>
      <c r="J553" s="19">
        <f>'Fuel usage &amp; cost'!$F$13</f>
        <v>46.262676481980897</v>
      </c>
      <c r="K553" s="17">
        <f t="shared" ref="K553:K558" si="113">(E553/1000)*J553</f>
        <v>961.43094264852698</v>
      </c>
      <c r="L553" s="18">
        <f t="shared" ref="L553:L558" si="114">(D553/1000)*J553</f>
        <v>707.8189501743077</v>
      </c>
      <c r="M553" s="43">
        <f t="shared" ref="M553:M558" si="115">(K553/F553)-(L553/F553)</f>
        <v>46.26267648198089</v>
      </c>
      <c r="N553" s="19">
        <f t="shared" ref="N553:N558" si="116">K553-L553</f>
        <v>253.61199247421928</v>
      </c>
      <c r="O553">
        <v>26.83</v>
      </c>
      <c r="P553" s="17">
        <f t="shared" ref="P553" si="117">O553*F553</f>
        <v>147.08205999999998</v>
      </c>
      <c r="Q553" s="19">
        <f t="shared" ref="Q553" si="118">N553-P553</f>
        <v>106.52993247421929</v>
      </c>
      <c r="R553" s="19">
        <f t="shared" ref="R553:R558" si="119">D553*G553</f>
        <v>1484.1000000000001</v>
      </c>
      <c r="S553" s="43">
        <f t="shared" ref="S553:S558" si="120">F553*((G553*1000)-M553+(0.4*(M553-O553)))</f>
        <v>320.75398051546847</v>
      </c>
      <c r="T553" s="19">
        <f t="shared" ref="T553:T558" si="121">(D553*G553)+S553</f>
        <v>1804.8539805154687</v>
      </c>
      <c r="U553" s="17"/>
      <c r="W553" s="19"/>
      <c r="X553">
        <f t="shared" ref="X553:X558" si="122">E553*G553</f>
        <v>2015.854</v>
      </c>
      <c r="Y553" s="19">
        <f t="shared" ref="Y553:Y558" si="123">X553-N553+P553+AA553</f>
        <v>1951.9360405154684</v>
      </c>
      <c r="Z553" s="19">
        <f t="shared" ref="Z553:Z558" si="124">X553-Y553</f>
        <v>63.917959484531593</v>
      </c>
      <c r="AA553" s="19">
        <f t="shared" ref="AA553:AA558" si="125">Q553*0.4</f>
        <v>42.611972989687722</v>
      </c>
    </row>
    <row r="554" spans="1:27" x14ac:dyDescent="0.3">
      <c r="A554" s="12">
        <v>41541</v>
      </c>
      <c r="B554" s="13" t="s">
        <v>3</v>
      </c>
      <c r="C554" s="14">
        <v>1</v>
      </c>
      <c r="D554" s="14">
        <v>15380</v>
      </c>
      <c r="E554">
        <v>20782</v>
      </c>
      <c r="F554">
        <f t="shared" si="112"/>
        <v>5.4020000000000001</v>
      </c>
      <c r="G554">
        <f t="shared" si="102"/>
        <v>9.7000000000000003E-2</v>
      </c>
      <c r="H554" s="22">
        <f>'Fuel usage &amp; cost'!$G$16</f>
        <v>1.4374228501645225</v>
      </c>
      <c r="I554" s="19">
        <f>'Fuel usage &amp; cost'!$B$13</f>
        <v>31.81</v>
      </c>
      <c r="J554" s="19">
        <f>'Fuel usage &amp; cost'!$F$13</f>
        <v>46.262676481980897</v>
      </c>
      <c r="K554" s="17">
        <f t="shared" si="113"/>
        <v>961.43094264852698</v>
      </c>
      <c r="L554" s="18">
        <f t="shared" si="114"/>
        <v>711.51996429286623</v>
      </c>
      <c r="M554" s="43">
        <f t="shared" si="115"/>
        <v>46.26267648198089</v>
      </c>
      <c r="N554" s="19">
        <f t="shared" si="116"/>
        <v>249.91097835566075</v>
      </c>
      <c r="O554">
        <v>24.89</v>
      </c>
      <c r="P554" s="17">
        <f t="shared" ref="P554:P558" si="126">O554*F554</f>
        <v>134.45578</v>
      </c>
      <c r="Q554" s="19">
        <f t="shared" ref="Q554:Q558" si="127">N554-P554</f>
        <v>115.45519835566074</v>
      </c>
      <c r="R554" s="19">
        <f t="shared" si="119"/>
        <v>1491.8600000000001</v>
      </c>
      <c r="S554" s="43">
        <f t="shared" si="120"/>
        <v>320.26510098660356</v>
      </c>
      <c r="T554" s="19">
        <f t="shared" si="121"/>
        <v>1812.1251009866037</v>
      </c>
      <c r="U554" s="17"/>
      <c r="W554" s="19"/>
      <c r="X554">
        <f t="shared" si="122"/>
        <v>2015.854</v>
      </c>
      <c r="Y554" s="19">
        <f t="shared" si="123"/>
        <v>1946.5808809866037</v>
      </c>
      <c r="Z554" s="19">
        <f t="shared" si="124"/>
        <v>69.273119013396354</v>
      </c>
      <c r="AA554" s="19">
        <f t="shared" si="125"/>
        <v>46.182079342264302</v>
      </c>
    </row>
    <row r="555" spans="1:27" x14ac:dyDescent="0.3">
      <c r="A555" s="12">
        <v>41541</v>
      </c>
      <c r="B555" s="13" t="s">
        <v>3</v>
      </c>
      <c r="C555" s="14">
        <v>2</v>
      </c>
      <c r="D555" s="14">
        <v>15400</v>
      </c>
      <c r="E555">
        <v>20782</v>
      </c>
      <c r="F555">
        <f t="shared" si="112"/>
        <v>5.3819999999999997</v>
      </c>
      <c r="G555">
        <f t="shared" ref="G555:G618" si="128">$G$362</f>
        <v>9.7000000000000003E-2</v>
      </c>
      <c r="H555" s="22">
        <f>'Fuel usage &amp; cost'!$G$16</f>
        <v>1.4374228501645225</v>
      </c>
      <c r="I555" s="19">
        <f>'Fuel usage &amp; cost'!$B$13</f>
        <v>31.81</v>
      </c>
      <c r="J555" s="19">
        <f>'Fuel usage &amp; cost'!$F$13</f>
        <v>46.262676481980897</v>
      </c>
      <c r="K555" s="17">
        <f t="shared" si="113"/>
        <v>961.43094264852698</v>
      </c>
      <c r="L555" s="18">
        <f t="shared" si="114"/>
        <v>712.44521782250581</v>
      </c>
      <c r="M555" s="43">
        <f t="shared" si="115"/>
        <v>46.26267648198089</v>
      </c>
      <c r="N555" s="19">
        <f t="shared" si="116"/>
        <v>248.98572482602117</v>
      </c>
      <c r="O555">
        <v>20.63</v>
      </c>
      <c r="P555" s="17">
        <f t="shared" si="126"/>
        <v>111.03065999999998</v>
      </c>
      <c r="Q555" s="19">
        <f t="shared" si="127"/>
        <v>137.95506482602119</v>
      </c>
      <c r="R555" s="19">
        <f t="shared" si="119"/>
        <v>1493.8</v>
      </c>
      <c r="S555" s="43">
        <f t="shared" si="120"/>
        <v>328.25030110438729</v>
      </c>
      <c r="T555" s="19">
        <f t="shared" si="121"/>
        <v>1822.0503011043872</v>
      </c>
      <c r="U555" s="17"/>
      <c r="W555" s="19"/>
      <c r="X555">
        <f t="shared" si="122"/>
        <v>2015.854</v>
      </c>
      <c r="Y555" s="19">
        <f t="shared" si="123"/>
        <v>1933.0809611043871</v>
      </c>
      <c r="Z555" s="19">
        <f t="shared" si="124"/>
        <v>82.773038895612899</v>
      </c>
      <c r="AA555" s="19">
        <f t="shared" si="125"/>
        <v>55.182025930408479</v>
      </c>
    </row>
    <row r="556" spans="1:27" x14ac:dyDescent="0.3">
      <c r="A556" s="12">
        <v>41541</v>
      </c>
      <c r="B556" s="13" t="s">
        <v>3</v>
      </c>
      <c r="C556" s="14">
        <v>3</v>
      </c>
      <c r="D556" s="14">
        <v>15340</v>
      </c>
      <c r="E556">
        <v>20782</v>
      </c>
      <c r="F556">
        <f t="shared" si="112"/>
        <v>5.4420000000000002</v>
      </c>
      <c r="G556">
        <f t="shared" si="128"/>
        <v>9.7000000000000003E-2</v>
      </c>
      <c r="H556" s="22">
        <f>'Fuel usage &amp; cost'!$G$16</f>
        <v>1.4374228501645225</v>
      </c>
      <c r="I556" s="19">
        <f>'Fuel usage &amp; cost'!$B$13</f>
        <v>31.81</v>
      </c>
      <c r="J556" s="19">
        <f>'Fuel usage &amp; cost'!$F$13</f>
        <v>46.262676481980897</v>
      </c>
      <c r="K556" s="17">
        <f t="shared" si="113"/>
        <v>961.43094264852698</v>
      </c>
      <c r="L556" s="18">
        <f t="shared" si="114"/>
        <v>709.66945723358697</v>
      </c>
      <c r="M556" s="43">
        <f t="shared" si="115"/>
        <v>46.26267648198089</v>
      </c>
      <c r="N556" s="19">
        <f t="shared" si="116"/>
        <v>251.76148541494001</v>
      </c>
      <c r="O556">
        <v>16.34</v>
      </c>
      <c r="P556" s="17">
        <f t="shared" si="126"/>
        <v>88.922280000000001</v>
      </c>
      <c r="Q556" s="19">
        <f t="shared" si="127"/>
        <v>162.83920541494001</v>
      </c>
      <c r="R556" s="19">
        <f t="shared" si="119"/>
        <v>1487.98</v>
      </c>
      <c r="S556" s="43">
        <f t="shared" si="120"/>
        <v>341.24819675103601</v>
      </c>
      <c r="T556" s="19">
        <f t="shared" si="121"/>
        <v>1829.228196751036</v>
      </c>
      <c r="U556" s="17"/>
      <c r="W556" s="19"/>
      <c r="X556">
        <f t="shared" si="122"/>
        <v>2015.854</v>
      </c>
      <c r="Y556" s="19">
        <f t="shared" si="123"/>
        <v>1918.1504767510362</v>
      </c>
      <c r="Z556" s="19">
        <f t="shared" si="124"/>
        <v>97.703523248963847</v>
      </c>
      <c r="AA556" s="19">
        <f t="shared" si="125"/>
        <v>65.135682165976007</v>
      </c>
    </row>
    <row r="557" spans="1:27" x14ac:dyDescent="0.3">
      <c r="A557" s="12">
        <v>41541</v>
      </c>
      <c r="B557" s="13" t="s">
        <v>3</v>
      </c>
      <c r="C557" s="14">
        <v>4</v>
      </c>
      <c r="D557" s="14">
        <v>15340</v>
      </c>
      <c r="E557">
        <v>20782</v>
      </c>
      <c r="F557">
        <f t="shared" si="112"/>
        <v>5.4420000000000002</v>
      </c>
      <c r="G557">
        <f t="shared" si="128"/>
        <v>9.7000000000000003E-2</v>
      </c>
      <c r="H557" s="22">
        <f>'Fuel usage &amp; cost'!$G$16</f>
        <v>1.4374228501645225</v>
      </c>
      <c r="I557" s="19">
        <f>'Fuel usage &amp; cost'!$B$13</f>
        <v>31.81</v>
      </c>
      <c r="J557" s="19">
        <f>'Fuel usage &amp; cost'!$F$13</f>
        <v>46.262676481980897</v>
      </c>
      <c r="K557" s="17">
        <f t="shared" si="113"/>
        <v>961.43094264852698</v>
      </c>
      <c r="L557" s="18">
        <f t="shared" si="114"/>
        <v>709.66945723358697</v>
      </c>
      <c r="M557" s="43">
        <f t="shared" si="115"/>
        <v>46.26267648198089</v>
      </c>
      <c r="N557" s="19">
        <f t="shared" si="116"/>
        <v>251.76148541494001</v>
      </c>
      <c r="O557">
        <v>16.32</v>
      </c>
      <c r="P557" s="17">
        <f t="shared" si="126"/>
        <v>88.81344</v>
      </c>
      <c r="Q557" s="19">
        <f t="shared" si="127"/>
        <v>162.94804541494</v>
      </c>
      <c r="R557" s="19">
        <f t="shared" si="119"/>
        <v>1487.98</v>
      </c>
      <c r="S557" s="43">
        <f t="shared" si="120"/>
        <v>341.29173275103602</v>
      </c>
      <c r="T557" s="19">
        <f t="shared" si="121"/>
        <v>1829.2717327510361</v>
      </c>
      <c r="U557" s="17"/>
      <c r="W557" s="19"/>
      <c r="X557">
        <f t="shared" si="122"/>
        <v>2015.854</v>
      </c>
      <c r="Y557" s="19">
        <f t="shared" si="123"/>
        <v>1918.085172751036</v>
      </c>
      <c r="Z557" s="19">
        <f t="shared" si="124"/>
        <v>97.768827248964044</v>
      </c>
      <c r="AA557" s="19">
        <f t="shared" si="125"/>
        <v>65.179218165975996</v>
      </c>
    </row>
    <row r="558" spans="1:27" x14ac:dyDescent="0.3">
      <c r="A558" s="12">
        <v>41541</v>
      </c>
      <c r="B558" s="13" t="s">
        <v>3</v>
      </c>
      <c r="C558" s="14">
        <v>5</v>
      </c>
      <c r="D558" s="14">
        <v>15520</v>
      </c>
      <c r="E558">
        <v>20782</v>
      </c>
      <c r="F558">
        <f t="shared" si="112"/>
        <v>5.2619999999999996</v>
      </c>
      <c r="G558">
        <f t="shared" si="128"/>
        <v>9.7000000000000003E-2</v>
      </c>
      <c r="H558" s="22">
        <f>'Fuel usage &amp; cost'!$G$16</f>
        <v>1.4374228501645225</v>
      </c>
      <c r="I558" s="19">
        <f>'Fuel usage &amp; cost'!$B$13</f>
        <v>31.81</v>
      </c>
      <c r="J558" s="19">
        <f>'Fuel usage &amp; cost'!$F$13</f>
        <v>46.262676481980897</v>
      </c>
      <c r="K558" s="17">
        <f t="shared" si="113"/>
        <v>961.43094264852698</v>
      </c>
      <c r="L558" s="18">
        <f t="shared" si="114"/>
        <v>717.9967390003435</v>
      </c>
      <c r="M558" s="43">
        <f t="shared" si="115"/>
        <v>46.26267648198089</v>
      </c>
      <c r="N558" s="19">
        <f t="shared" si="116"/>
        <v>243.43420364818348</v>
      </c>
      <c r="O558">
        <v>21.33</v>
      </c>
      <c r="P558" s="17">
        <f t="shared" si="126"/>
        <v>112.23845999999998</v>
      </c>
      <c r="Q558" s="19">
        <f t="shared" si="127"/>
        <v>131.19574364818351</v>
      </c>
      <c r="R558" s="19">
        <f t="shared" si="119"/>
        <v>1505.44</v>
      </c>
      <c r="S558" s="43">
        <f t="shared" si="120"/>
        <v>319.4580938110899</v>
      </c>
      <c r="T558" s="19">
        <f t="shared" si="121"/>
        <v>1824.8980938110899</v>
      </c>
      <c r="U558" s="17"/>
      <c r="W558" s="19"/>
      <c r="X558">
        <f t="shared" si="122"/>
        <v>2015.854</v>
      </c>
      <c r="Y558" s="19">
        <f t="shared" si="123"/>
        <v>1937.1365538110899</v>
      </c>
      <c r="Z558" s="19">
        <f t="shared" si="124"/>
        <v>78.717446188910117</v>
      </c>
      <c r="AA558" s="19">
        <f t="shared" si="125"/>
        <v>52.478297459273406</v>
      </c>
    </row>
    <row r="559" spans="1:27" x14ac:dyDescent="0.3">
      <c r="A559" s="5">
        <v>41541</v>
      </c>
      <c r="B559" s="6" t="s">
        <v>3</v>
      </c>
      <c r="C559" s="7">
        <v>6</v>
      </c>
      <c r="D559" s="7">
        <v>18500</v>
      </c>
      <c r="E559">
        <v>20782</v>
      </c>
      <c r="G559">
        <f t="shared" si="128"/>
        <v>9.7000000000000003E-2</v>
      </c>
      <c r="H559" s="22">
        <f>'Fuel usage &amp; cost'!$G$16</f>
        <v>1.4374228501645225</v>
      </c>
      <c r="I559" s="19">
        <f>'Fuel usage &amp; cost'!$B$13</f>
        <v>31.81</v>
      </c>
      <c r="J559" s="19">
        <f>'Fuel usage &amp; cost'!$F$13</f>
        <v>46.262676481980897</v>
      </c>
      <c r="M559" s="44"/>
      <c r="O559">
        <v>27.04</v>
      </c>
      <c r="S559" s="44"/>
      <c r="U559" s="17">
        <f t="shared" si="111"/>
        <v>1794.5</v>
      </c>
    </row>
    <row r="560" spans="1:27" x14ac:dyDescent="0.3">
      <c r="A560" s="5">
        <v>41541</v>
      </c>
      <c r="B560" s="6" t="s">
        <v>3</v>
      </c>
      <c r="C560" s="7">
        <v>7</v>
      </c>
      <c r="D560" s="7">
        <v>20340</v>
      </c>
      <c r="E560">
        <v>20782</v>
      </c>
      <c r="G560">
        <f t="shared" si="128"/>
        <v>9.7000000000000003E-2</v>
      </c>
      <c r="H560" s="22">
        <f>'Fuel usage &amp; cost'!$G$16</f>
        <v>1.4374228501645225</v>
      </c>
      <c r="I560" s="19">
        <f>'Fuel usage &amp; cost'!$B$13</f>
        <v>31.81</v>
      </c>
      <c r="J560" s="19">
        <f>'Fuel usage &amp; cost'!$F$13</f>
        <v>46.262676481980897</v>
      </c>
      <c r="M560" s="44"/>
      <c r="O560">
        <v>32.82</v>
      </c>
      <c r="S560" s="44"/>
      <c r="U560" s="17">
        <f t="shared" si="111"/>
        <v>1972.98</v>
      </c>
    </row>
    <row r="561" spans="1:27" x14ac:dyDescent="0.3">
      <c r="A561" s="5">
        <v>41541</v>
      </c>
      <c r="B561" s="6" t="s">
        <v>3</v>
      </c>
      <c r="C561" s="7">
        <v>8</v>
      </c>
      <c r="D561" s="7">
        <v>20400</v>
      </c>
      <c r="E561">
        <v>20782</v>
      </c>
      <c r="G561">
        <f t="shared" si="128"/>
        <v>9.7000000000000003E-2</v>
      </c>
      <c r="H561" s="22">
        <f>'Fuel usage &amp; cost'!$G$16</f>
        <v>1.4374228501645225</v>
      </c>
      <c r="I561" s="19">
        <f>'Fuel usage &amp; cost'!$B$13</f>
        <v>31.81</v>
      </c>
      <c r="J561" s="19">
        <f>'Fuel usage &amp; cost'!$F$13</f>
        <v>46.262676481980897</v>
      </c>
      <c r="M561" s="44"/>
      <c r="O561">
        <v>37.21</v>
      </c>
      <c r="S561" s="44"/>
      <c r="U561" s="17">
        <f t="shared" si="111"/>
        <v>1978.8</v>
      </c>
    </row>
    <row r="562" spans="1:27" x14ac:dyDescent="0.3">
      <c r="A562" s="5">
        <v>41541</v>
      </c>
      <c r="B562" s="6" t="s">
        <v>3</v>
      </c>
      <c r="C562" s="7">
        <v>9</v>
      </c>
      <c r="D562" s="7">
        <v>20260</v>
      </c>
      <c r="E562">
        <v>20782</v>
      </c>
      <c r="G562">
        <f t="shared" si="128"/>
        <v>9.7000000000000003E-2</v>
      </c>
      <c r="H562" s="22">
        <f>'Fuel usage &amp; cost'!$G$16</f>
        <v>1.4374228501645225</v>
      </c>
      <c r="I562" s="19">
        <f>'Fuel usage &amp; cost'!$B$13</f>
        <v>31.81</v>
      </c>
      <c r="J562" s="19">
        <f>'Fuel usage &amp; cost'!$F$13</f>
        <v>46.262676481980897</v>
      </c>
      <c r="M562" s="44"/>
      <c r="O562">
        <v>33.799999999999997</v>
      </c>
      <c r="S562" s="44"/>
      <c r="U562" s="17">
        <f t="shared" si="111"/>
        <v>1965.22</v>
      </c>
    </row>
    <row r="563" spans="1:27" x14ac:dyDescent="0.3">
      <c r="A563" s="5">
        <v>41541</v>
      </c>
      <c r="B563" s="6" t="s">
        <v>3</v>
      </c>
      <c r="C563" s="7">
        <v>10</v>
      </c>
      <c r="D563" s="7">
        <v>19460</v>
      </c>
      <c r="E563">
        <v>20782</v>
      </c>
      <c r="G563">
        <f t="shared" si="128"/>
        <v>9.7000000000000003E-2</v>
      </c>
      <c r="H563" s="22">
        <f>'Fuel usage &amp; cost'!$G$16</f>
        <v>1.4374228501645225</v>
      </c>
      <c r="I563" s="19">
        <f>'Fuel usage &amp; cost'!$B$13</f>
        <v>31.81</v>
      </c>
      <c r="J563" s="19">
        <f>'Fuel usage &amp; cost'!$F$13</f>
        <v>46.262676481980897</v>
      </c>
      <c r="M563" s="44"/>
      <c r="O563">
        <v>37.08</v>
      </c>
      <c r="S563" s="44"/>
      <c r="U563" s="17">
        <f t="shared" si="111"/>
        <v>1887.6200000000001</v>
      </c>
    </row>
    <row r="564" spans="1:27" x14ac:dyDescent="0.3">
      <c r="A564" s="5">
        <v>41541</v>
      </c>
      <c r="B564" s="6" t="s">
        <v>3</v>
      </c>
      <c r="C564" s="7">
        <v>11</v>
      </c>
      <c r="D564" s="7">
        <v>20820</v>
      </c>
      <c r="E564">
        <v>20782</v>
      </c>
      <c r="G564">
        <f t="shared" si="128"/>
        <v>9.7000000000000003E-2</v>
      </c>
      <c r="H564" s="22">
        <f>'Fuel usage &amp; cost'!$G$16</f>
        <v>1.4374228501645225</v>
      </c>
      <c r="I564" s="19">
        <f>'Fuel usage &amp; cost'!$B$13</f>
        <v>31.81</v>
      </c>
      <c r="J564" s="19">
        <f>'Fuel usage &amp; cost'!$F$13</f>
        <v>46.262676481980897</v>
      </c>
      <c r="M564" s="44"/>
      <c r="O564">
        <v>35.450000000000003</v>
      </c>
      <c r="S564" s="44"/>
      <c r="U564" s="17">
        <f t="shared" si="111"/>
        <v>2019.54</v>
      </c>
    </row>
    <row r="565" spans="1:27" x14ac:dyDescent="0.3">
      <c r="A565" s="5">
        <v>41541</v>
      </c>
      <c r="B565" s="6" t="s">
        <v>3</v>
      </c>
      <c r="C565" s="7">
        <v>12</v>
      </c>
      <c r="D565" s="7">
        <v>20800</v>
      </c>
      <c r="E565">
        <v>20782</v>
      </c>
      <c r="G565">
        <f t="shared" si="128"/>
        <v>9.7000000000000003E-2</v>
      </c>
      <c r="H565" s="22">
        <f>'Fuel usage &amp; cost'!$G$16</f>
        <v>1.4374228501645225</v>
      </c>
      <c r="I565" s="19">
        <f>'Fuel usage &amp; cost'!$B$13</f>
        <v>31.81</v>
      </c>
      <c r="J565" s="19">
        <f>'Fuel usage &amp; cost'!$F$13</f>
        <v>46.262676481980897</v>
      </c>
      <c r="M565" s="44"/>
      <c r="O565">
        <v>36.6</v>
      </c>
      <c r="S565" s="44"/>
      <c r="U565" s="17">
        <f t="shared" si="111"/>
        <v>2017.6000000000001</v>
      </c>
    </row>
    <row r="566" spans="1:27" x14ac:dyDescent="0.3">
      <c r="A566" s="5">
        <v>41541</v>
      </c>
      <c r="B566" s="6" t="s">
        <v>3</v>
      </c>
      <c r="C566" s="7">
        <v>13</v>
      </c>
      <c r="D566" s="7">
        <v>20520</v>
      </c>
      <c r="E566">
        <v>20782</v>
      </c>
      <c r="G566">
        <f t="shared" si="128"/>
        <v>9.7000000000000003E-2</v>
      </c>
      <c r="H566" s="22">
        <f>'Fuel usage &amp; cost'!$G$16</f>
        <v>1.4374228501645225</v>
      </c>
      <c r="I566" s="19">
        <f>'Fuel usage &amp; cost'!$B$13</f>
        <v>31.81</v>
      </c>
      <c r="J566" s="19">
        <f>'Fuel usage &amp; cost'!$F$13</f>
        <v>46.262676481980897</v>
      </c>
      <c r="M566" s="44"/>
      <c r="O566">
        <v>37.200000000000003</v>
      </c>
      <c r="S566" s="44"/>
      <c r="U566" s="17">
        <f t="shared" si="111"/>
        <v>1990.44</v>
      </c>
    </row>
    <row r="567" spans="1:27" x14ac:dyDescent="0.3">
      <c r="A567" s="5">
        <v>41541</v>
      </c>
      <c r="B567" s="6" t="s">
        <v>3</v>
      </c>
      <c r="C567" s="7">
        <v>14</v>
      </c>
      <c r="D567" s="7">
        <v>20660</v>
      </c>
      <c r="E567">
        <v>20782</v>
      </c>
      <c r="G567">
        <f t="shared" si="128"/>
        <v>9.7000000000000003E-2</v>
      </c>
      <c r="H567" s="22">
        <f>'Fuel usage &amp; cost'!$G$16</f>
        <v>1.4374228501645225</v>
      </c>
      <c r="I567" s="19">
        <f>'Fuel usage &amp; cost'!$B$13</f>
        <v>31.81</v>
      </c>
      <c r="J567" s="19">
        <f>'Fuel usage &amp; cost'!$F$13</f>
        <v>46.262676481980897</v>
      </c>
      <c r="M567" s="44"/>
      <c r="O567">
        <v>37.97</v>
      </c>
      <c r="S567" s="44"/>
      <c r="U567" s="17">
        <f t="shared" si="111"/>
        <v>2004.02</v>
      </c>
    </row>
    <row r="568" spans="1:27" x14ac:dyDescent="0.3">
      <c r="A568" s="5">
        <v>41541</v>
      </c>
      <c r="B568" s="6" t="s">
        <v>3</v>
      </c>
      <c r="C568" s="7">
        <v>15</v>
      </c>
      <c r="D568" s="7">
        <v>20640</v>
      </c>
      <c r="E568">
        <v>20782</v>
      </c>
      <c r="G568">
        <f t="shared" si="128"/>
        <v>9.7000000000000003E-2</v>
      </c>
      <c r="H568" s="22">
        <f>'Fuel usage &amp; cost'!$G$16</f>
        <v>1.4374228501645225</v>
      </c>
      <c r="I568" s="19">
        <f>'Fuel usage &amp; cost'!$B$13</f>
        <v>31.81</v>
      </c>
      <c r="J568" s="19">
        <f>'Fuel usage &amp; cost'!$F$13</f>
        <v>46.262676481980897</v>
      </c>
      <c r="M568" s="44"/>
      <c r="O568">
        <v>36.840000000000003</v>
      </c>
      <c r="S568" s="44"/>
      <c r="U568" s="17">
        <f t="shared" si="111"/>
        <v>2002.0800000000002</v>
      </c>
    </row>
    <row r="569" spans="1:27" x14ac:dyDescent="0.3">
      <c r="A569" s="5">
        <v>41541</v>
      </c>
      <c r="B569" s="6" t="s">
        <v>3</v>
      </c>
      <c r="C569" s="7">
        <v>16</v>
      </c>
      <c r="D569" s="7">
        <v>20680</v>
      </c>
      <c r="E569">
        <v>20782</v>
      </c>
      <c r="G569">
        <f t="shared" si="128"/>
        <v>9.7000000000000003E-2</v>
      </c>
      <c r="H569" s="22">
        <f>'Fuel usage &amp; cost'!$G$16</f>
        <v>1.4374228501645225</v>
      </c>
      <c r="I569" s="19">
        <f>'Fuel usage &amp; cost'!$B$13</f>
        <v>31.81</v>
      </c>
      <c r="J569" s="19">
        <f>'Fuel usage &amp; cost'!$F$13</f>
        <v>46.262676481980897</v>
      </c>
      <c r="M569" s="44"/>
      <c r="O569">
        <v>36.81</v>
      </c>
      <c r="S569" s="44"/>
      <c r="U569" s="17">
        <f t="shared" si="111"/>
        <v>2005.96</v>
      </c>
    </row>
    <row r="570" spans="1:27" x14ac:dyDescent="0.3">
      <c r="A570" s="5">
        <v>41541</v>
      </c>
      <c r="B570" s="6" t="s">
        <v>3</v>
      </c>
      <c r="C570" s="7">
        <v>17</v>
      </c>
      <c r="D570" s="7">
        <v>20620</v>
      </c>
      <c r="E570">
        <v>20782</v>
      </c>
      <c r="G570">
        <f t="shared" si="128"/>
        <v>9.7000000000000003E-2</v>
      </c>
      <c r="H570" s="22">
        <f>'Fuel usage &amp; cost'!$G$16</f>
        <v>1.4374228501645225</v>
      </c>
      <c r="I570" s="19">
        <f>'Fuel usage &amp; cost'!$B$13</f>
        <v>31.81</v>
      </c>
      <c r="J570" s="19">
        <f>'Fuel usage &amp; cost'!$F$13</f>
        <v>46.262676481980897</v>
      </c>
      <c r="M570" s="44"/>
      <c r="O570">
        <v>37.36</v>
      </c>
      <c r="S570" s="44"/>
      <c r="U570" s="17">
        <f t="shared" si="111"/>
        <v>2000.14</v>
      </c>
    </row>
    <row r="571" spans="1:27" x14ac:dyDescent="0.3">
      <c r="A571" s="5">
        <v>41541</v>
      </c>
      <c r="B571" s="6" t="s">
        <v>3</v>
      </c>
      <c r="C571" s="7">
        <v>18</v>
      </c>
      <c r="D571" s="7">
        <v>20660</v>
      </c>
      <c r="E571">
        <v>20782</v>
      </c>
      <c r="G571">
        <f t="shared" si="128"/>
        <v>9.7000000000000003E-2</v>
      </c>
      <c r="H571" s="22">
        <f>'Fuel usage &amp; cost'!$G$16</f>
        <v>1.4374228501645225</v>
      </c>
      <c r="I571" s="19">
        <f>'Fuel usage &amp; cost'!$B$13</f>
        <v>31.81</v>
      </c>
      <c r="J571" s="19">
        <f>'Fuel usage &amp; cost'!$F$13</f>
        <v>46.262676481980897</v>
      </c>
      <c r="M571" s="44"/>
      <c r="O571">
        <v>36.17</v>
      </c>
      <c r="S571" s="44"/>
      <c r="U571" s="17">
        <f t="shared" si="111"/>
        <v>2004.02</v>
      </c>
    </row>
    <row r="572" spans="1:27" x14ac:dyDescent="0.3">
      <c r="A572" s="5">
        <v>41541</v>
      </c>
      <c r="B572" s="6" t="s">
        <v>3</v>
      </c>
      <c r="C572" s="7">
        <v>19</v>
      </c>
      <c r="D572" s="7">
        <v>20720</v>
      </c>
      <c r="E572">
        <v>20782</v>
      </c>
      <c r="G572">
        <f t="shared" si="128"/>
        <v>9.7000000000000003E-2</v>
      </c>
      <c r="H572" s="22">
        <f>'Fuel usage &amp; cost'!$G$16</f>
        <v>1.4374228501645225</v>
      </c>
      <c r="I572" s="19">
        <f>'Fuel usage &amp; cost'!$B$13</f>
        <v>31.81</v>
      </c>
      <c r="J572" s="19">
        <f>'Fuel usage &amp; cost'!$F$13</f>
        <v>46.262676481980897</v>
      </c>
      <c r="M572" s="44"/>
      <c r="O572">
        <v>38.369999999999997</v>
      </c>
      <c r="S572" s="44"/>
      <c r="U572" s="17">
        <f t="shared" si="111"/>
        <v>2009.8400000000001</v>
      </c>
    </row>
    <row r="573" spans="1:27" x14ac:dyDescent="0.3">
      <c r="A573" s="5">
        <v>41541</v>
      </c>
      <c r="B573" s="6" t="s">
        <v>3</v>
      </c>
      <c r="C573" s="7">
        <v>20</v>
      </c>
      <c r="D573" s="7">
        <v>20700</v>
      </c>
      <c r="E573">
        <v>20782</v>
      </c>
      <c r="G573">
        <f t="shared" si="128"/>
        <v>9.7000000000000003E-2</v>
      </c>
      <c r="H573" s="22">
        <f>'Fuel usage &amp; cost'!$G$16</f>
        <v>1.4374228501645225</v>
      </c>
      <c r="I573" s="19">
        <f>'Fuel usage &amp; cost'!$B$13</f>
        <v>31.81</v>
      </c>
      <c r="J573" s="19">
        <f>'Fuel usage &amp; cost'!$F$13</f>
        <v>46.262676481980897</v>
      </c>
      <c r="M573" s="44"/>
      <c r="O573">
        <v>42.43</v>
      </c>
      <c r="S573" s="44"/>
      <c r="U573" s="17">
        <f t="shared" si="111"/>
        <v>2007.9</v>
      </c>
    </row>
    <row r="574" spans="1:27" x14ac:dyDescent="0.3">
      <c r="A574" s="5">
        <v>41541</v>
      </c>
      <c r="B574" s="6" t="s">
        <v>3</v>
      </c>
      <c r="C574" s="7">
        <v>21</v>
      </c>
      <c r="D574" s="7">
        <v>20720</v>
      </c>
      <c r="E574">
        <v>20782</v>
      </c>
      <c r="G574">
        <f t="shared" si="128"/>
        <v>9.7000000000000003E-2</v>
      </c>
      <c r="H574" s="22">
        <f>'Fuel usage &amp; cost'!$G$16</f>
        <v>1.4374228501645225</v>
      </c>
      <c r="I574" s="19">
        <f>'Fuel usage &amp; cost'!$B$13</f>
        <v>31.81</v>
      </c>
      <c r="J574" s="19">
        <f>'Fuel usage &amp; cost'!$F$13</f>
        <v>46.262676481980897</v>
      </c>
      <c r="M574" s="44"/>
      <c r="O574">
        <v>35.47</v>
      </c>
      <c r="S574" s="44"/>
      <c r="U574" s="17">
        <f t="shared" si="111"/>
        <v>2009.8400000000001</v>
      </c>
    </row>
    <row r="575" spans="1:27" x14ac:dyDescent="0.3">
      <c r="A575" s="5">
        <v>41541</v>
      </c>
      <c r="B575" s="6" t="s">
        <v>3</v>
      </c>
      <c r="C575" s="7">
        <v>22</v>
      </c>
      <c r="D575" s="7">
        <v>20140</v>
      </c>
      <c r="E575">
        <v>20782</v>
      </c>
      <c r="G575">
        <f t="shared" si="128"/>
        <v>9.7000000000000003E-2</v>
      </c>
      <c r="H575" s="22">
        <f>'Fuel usage &amp; cost'!$G$16</f>
        <v>1.4374228501645225</v>
      </c>
      <c r="I575" s="19">
        <f>'Fuel usage &amp; cost'!$B$13</f>
        <v>31.81</v>
      </c>
      <c r="J575" s="19">
        <f>'Fuel usage &amp; cost'!$F$13</f>
        <v>46.262676481980897</v>
      </c>
      <c r="M575" s="44"/>
      <c r="O575">
        <v>34.32</v>
      </c>
      <c r="S575" s="44"/>
      <c r="U575" s="17">
        <f t="shared" si="111"/>
        <v>1953.5800000000002</v>
      </c>
    </row>
    <row r="576" spans="1:27" x14ac:dyDescent="0.3">
      <c r="A576" s="12">
        <v>41541</v>
      </c>
      <c r="B576" s="13" t="s">
        <v>3</v>
      </c>
      <c r="C576" s="14">
        <v>23</v>
      </c>
      <c r="D576" s="14">
        <v>15320</v>
      </c>
      <c r="E576">
        <v>20782</v>
      </c>
      <c r="F576">
        <f t="shared" ref="F576:F583" si="129">(E576-D576)/1000</f>
        <v>5.4619999999999997</v>
      </c>
      <c r="G576">
        <f t="shared" si="128"/>
        <v>9.7000000000000003E-2</v>
      </c>
      <c r="H576" s="22">
        <f>'Fuel usage &amp; cost'!$G$16</f>
        <v>1.4374228501645225</v>
      </c>
      <c r="I576" s="19">
        <f>'Fuel usage &amp; cost'!$B$13</f>
        <v>31.81</v>
      </c>
      <c r="J576" s="19">
        <f>'Fuel usage &amp; cost'!$F$13</f>
        <v>46.262676481980897</v>
      </c>
      <c r="K576" s="17">
        <f t="shared" ref="K576:K583" si="130">(E576/1000)*J576</f>
        <v>961.43094264852698</v>
      </c>
      <c r="L576" s="18">
        <f t="shared" ref="L576:L583" si="131">(D576/1000)*J576</f>
        <v>708.74420370394739</v>
      </c>
      <c r="M576" s="43">
        <f t="shared" ref="M576:M583" si="132">(K576/F576)-(L576/F576)</f>
        <v>46.26267648198089</v>
      </c>
      <c r="N576" s="19">
        <f t="shared" ref="N576:N583" si="133">K576-L576</f>
        <v>252.68673894457959</v>
      </c>
      <c r="O576">
        <v>31.21</v>
      </c>
      <c r="P576" s="17">
        <f t="shared" ref="P576:P581" si="134">O576*F576</f>
        <v>170.46902</v>
      </c>
      <c r="Q576" s="19">
        <f t="shared" ref="Q576:Q581" si="135">N576-P576</f>
        <v>82.217718944579588</v>
      </c>
      <c r="R576" s="19">
        <f t="shared" ref="R576:R583" si="136">D576*G576</f>
        <v>1486.04</v>
      </c>
      <c r="S576" s="43">
        <f t="shared" ref="S576:S581" si="137">F576*((G576*1000)-M576+(0.4*(M576-O576)))</f>
        <v>310.01434863325221</v>
      </c>
      <c r="T576" s="19">
        <f t="shared" ref="T576:T581" si="138">(D576*G576)+S576</f>
        <v>1796.0543486332522</v>
      </c>
      <c r="U576" s="17"/>
      <c r="W576" s="19"/>
      <c r="X576">
        <f t="shared" ref="X576:X583" si="139">E576*G576</f>
        <v>2015.854</v>
      </c>
      <c r="Y576" s="19">
        <f t="shared" ref="Y576:Y583" si="140">X576-N576+P576+AA576</f>
        <v>1966.5233686332524</v>
      </c>
      <c r="Z576" s="19">
        <f t="shared" ref="Z576:Z581" si="141">X576-Y576</f>
        <v>49.330631366747639</v>
      </c>
      <c r="AA576" s="19">
        <f t="shared" ref="AA576:AA583" si="142">Q576*0.4</f>
        <v>32.887087577831835</v>
      </c>
    </row>
    <row r="577" spans="1:27" x14ac:dyDescent="0.3">
      <c r="A577" s="12">
        <v>41541</v>
      </c>
      <c r="B577" s="13" t="s">
        <v>3</v>
      </c>
      <c r="C577" s="14">
        <v>24</v>
      </c>
      <c r="D577" s="14">
        <v>15060</v>
      </c>
      <c r="E577">
        <v>20782</v>
      </c>
      <c r="F577">
        <f t="shared" si="129"/>
        <v>5.7220000000000004</v>
      </c>
      <c r="G577">
        <f t="shared" si="128"/>
        <v>9.7000000000000003E-2</v>
      </c>
      <c r="H577" s="22">
        <f>'Fuel usage &amp; cost'!$G$16</f>
        <v>1.4374228501645225</v>
      </c>
      <c r="I577" s="19">
        <f>'Fuel usage &amp; cost'!$B$13</f>
        <v>31.81</v>
      </c>
      <c r="J577" s="19">
        <f>'Fuel usage &amp; cost'!$F$13</f>
        <v>46.262676481980897</v>
      </c>
      <c r="K577" s="17">
        <f t="shared" si="130"/>
        <v>961.43094264852698</v>
      </c>
      <c r="L577" s="18">
        <f t="shared" si="131"/>
        <v>696.71590781863233</v>
      </c>
      <c r="M577" s="43">
        <f t="shared" si="132"/>
        <v>46.26267648198089</v>
      </c>
      <c r="N577" s="19">
        <f t="shared" si="133"/>
        <v>264.71503482989465</v>
      </c>
      <c r="O577">
        <v>28.75</v>
      </c>
      <c r="P577" s="17">
        <f t="shared" si="134"/>
        <v>164.50750000000002</v>
      </c>
      <c r="Q577" s="19">
        <f t="shared" si="135"/>
        <v>100.20753482989463</v>
      </c>
      <c r="R577" s="19">
        <f t="shared" si="136"/>
        <v>1460.82</v>
      </c>
      <c r="S577" s="43">
        <f t="shared" si="137"/>
        <v>330.40197910206325</v>
      </c>
      <c r="T577" s="19">
        <f t="shared" si="138"/>
        <v>1791.2219791020632</v>
      </c>
      <c r="U577" s="17"/>
      <c r="W577" s="19"/>
      <c r="X577">
        <f t="shared" si="139"/>
        <v>2015.854</v>
      </c>
      <c r="Y577" s="19">
        <f t="shared" si="140"/>
        <v>1955.7294791020631</v>
      </c>
      <c r="Z577" s="19">
        <f t="shared" si="141"/>
        <v>60.124520897936918</v>
      </c>
      <c r="AA577" s="19">
        <f t="shared" si="142"/>
        <v>40.083013931957851</v>
      </c>
    </row>
    <row r="578" spans="1:27" x14ac:dyDescent="0.3">
      <c r="A578" s="12">
        <v>41542</v>
      </c>
      <c r="B578" s="13" t="s">
        <v>3</v>
      </c>
      <c r="C578" s="14">
        <v>1</v>
      </c>
      <c r="D578" s="14">
        <v>15040</v>
      </c>
      <c r="E578">
        <v>20782</v>
      </c>
      <c r="F578">
        <f t="shared" si="129"/>
        <v>5.742</v>
      </c>
      <c r="G578">
        <f t="shared" si="128"/>
        <v>9.7000000000000003E-2</v>
      </c>
      <c r="H578" s="22">
        <f>'Fuel usage &amp; cost'!$G$16</f>
        <v>1.4374228501645225</v>
      </c>
      <c r="I578" s="19">
        <f>'Fuel usage &amp; cost'!$B$13</f>
        <v>31.81</v>
      </c>
      <c r="J578" s="19">
        <f>'Fuel usage &amp; cost'!$F$13</f>
        <v>46.262676481980897</v>
      </c>
      <c r="K578" s="17">
        <f t="shared" si="130"/>
        <v>961.43094264852698</v>
      </c>
      <c r="L578" s="18">
        <f t="shared" si="131"/>
        <v>695.79065428899264</v>
      </c>
      <c r="M578" s="43">
        <f t="shared" si="132"/>
        <v>46.262676481980904</v>
      </c>
      <c r="N578" s="19">
        <f t="shared" si="133"/>
        <v>265.64028835953434</v>
      </c>
      <c r="O578">
        <v>23.16</v>
      </c>
      <c r="P578" s="17">
        <f t="shared" si="134"/>
        <v>132.98472000000001</v>
      </c>
      <c r="Q578" s="19">
        <f t="shared" si="135"/>
        <v>132.65556835953433</v>
      </c>
      <c r="R578" s="19">
        <f t="shared" si="136"/>
        <v>1458.88</v>
      </c>
      <c r="S578" s="43">
        <f t="shared" si="137"/>
        <v>344.39593898427938</v>
      </c>
      <c r="T578" s="19">
        <f t="shared" si="138"/>
        <v>1803.2759389842795</v>
      </c>
      <c r="U578" s="17"/>
      <c r="W578" s="19"/>
      <c r="X578">
        <f t="shared" si="139"/>
        <v>2015.854</v>
      </c>
      <c r="Y578" s="19">
        <f t="shared" si="140"/>
        <v>1936.2606589842792</v>
      </c>
      <c r="Z578" s="19">
        <f t="shared" si="141"/>
        <v>79.593341015720853</v>
      </c>
      <c r="AA578" s="19">
        <f t="shared" si="142"/>
        <v>53.062227343813731</v>
      </c>
    </row>
    <row r="579" spans="1:27" x14ac:dyDescent="0.3">
      <c r="A579" s="12">
        <v>41542</v>
      </c>
      <c r="B579" s="13" t="s">
        <v>3</v>
      </c>
      <c r="C579" s="14">
        <v>2</v>
      </c>
      <c r="D579" s="14">
        <v>15040</v>
      </c>
      <c r="E579">
        <v>20782</v>
      </c>
      <c r="F579">
        <f t="shared" si="129"/>
        <v>5.742</v>
      </c>
      <c r="G579">
        <f t="shared" si="128"/>
        <v>9.7000000000000003E-2</v>
      </c>
      <c r="H579" s="22">
        <f>'Fuel usage &amp; cost'!$G$16</f>
        <v>1.4374228501645225</v>
      </c>
      <c r="I579" s="19">
        <f>'Fuel usage &amp; cost'!$B$13</f>
        <v>31.81</v>
      </c>
      <c r="J579" s="19">
        <f>'Fuel usage &amp; cost'!$F$13</f>
        <v>46.262676481980897</v>
      </c>
      <c r="K579" s="17">
        <f t="shared" si="130"/>
        <v>961.43094264852698</v>
      </c>
      <c r="L579" s="18">
        <f t="shared" si="131"/>
        <v>695.79065428899264</v>
      </c>
      <c r="M579" s="43">
        <f t="shared" si="132"/>
        <v>46.262676481980904</v>
      </c>
      <c r="N579" s="19">
        <f t="shared" si="133"/>
        <v>265.64028835953434</v>
      </c>
      <c r="O579">
        <v>22.64</v>
      </c>
      <c r="P579" s="17">
        <f t="shared" si="134"/>
        <v>129.99888000000001</v>
      </c>
      <c r="Q579" s="19">
        <f t="shared" si="135"/>
        <v>135.64140835953432</v>
      </c>
      <c r="R579" s="19">
        <f t="shared" si="136"/>
        <v>1458.88</v>
      </c>
      <c r="S579" s="43">
        <f t="shared" si="137"/>
        <v>345.5902749842794</v>
      </c>
      <c r="T579" s="19">
        <f t="shared" si="138"/>
        <v>1804.4702749842795</v>
      </c>
      <c r="U579" s="17"/>
      <c r="W579" s="19"/>
      <c r="X579">
        <f t="shared" si="139"/>
        <v>2015.854</v>
      </c>
      <c r="Y579" s="19">
        <f t="shared" si="140"/>
        <v>1934.4691549842794</v>
      </c>
      <c r="Z579" s="19">
        <f t="shared" si="141"/>
        <v>81.384845015720657</v>
      </c>
      <c r="AA579" s="19">
        <f t="shared" si="142"/>
        <v>54.256563343813731</v>
      </c>
    </row>
    <row r="580" spans="1:27" x14ac:dyDescent="0.3">
      <c r="A580" s="12">
        <v>41542</v>
      </c>
      <c r="B580" s="13" t="s">
        <v>3</v>
      </c>
      <c r="C580" s="14">
        <v>3</v>
      </c>
      <c r="D580" s="14">
        <v>15000</v>
      </c>
      <c r="E580">
        <v>20782</v>
      </c>
      <c r="F580">
        <f t="shared" si="129"/>
        <v>5.782</v>
      </c>
      <c r="G580">
        <f t="shared" si="128"/>
        <v>9.7000000000000003E-2</v>
      </c>
      <c r="H580" s="22">
        <f>'Fuel usage &amp; cost'!$G$16</f>
        <v>1.4374228501645225</v>
      </c>
      <c r="I580" s="19">
        <f>'Fuel usage &amp; cost'!$B$13</f>
        <v>31.81</v>
      </c>
      <c r="J580" s="19">
        <f>'Fuel usage &amp; cost'!$F$13</f>
        <v>46.262676481980897</v>
      </c>
      <c r="K580" s="17">
        <f t="shared" si="130"/>
        <v>961.43094264852698</v>
      </c>
      <c r="L580" s="18">
        <f t="shared" si="131"/>
        <v>693.94014722971349</v>
      </c>
      <c r="M580" s="43">
        <f t="shared" si="132"/>
        <v>46.262676481980876</v>
      </c>
      <c r="N580" s="19">
        <f t="shared" si="133"/>
        <v>267.49079541881349</v>
      </c>
      <c r="O580">
        <v>21.37</v>
      </c>
      <c r="P580" s="17">
        <f t="shared" si="134"/>
        <v>123.56134</v>
      </c>
      <c r="Q580" s="19">
        <f t="shared" si="135"/>
        <v>143.92945541881349</v>
      </c>
      <c r="R580" s="19">
        <f t="shared" si="136"/>
        <v>1455</v>
      </c>
      <c r="S580" s="43">
        <f t="shared" si="137"/>
        <v>350.93498674871194</v>
      </c>
      <c r="T580" s="19">
        <f t="shared" si="138"/>
        <v>1805.9349867487119</v>
      </c>
      <c r="U580" s="17"/>
      <c r="W580" s="19"/>
      <c r="X580">
        <f t="shared" si="139"/>
        <v>2015.854</v>
      </c>
      <c r="Y580" s="19">
        <f t="shared" si="140"/>
        <v>1929.4963267487119</v>
      </c>
      <c r="Z580" s="19">
        <f t="shared" si="141"/>
        <v>86.357673251288134</v>
      </c>
      <c r="AA580" s="19">
        <f t="shared" si="142"/>
        <v>57.571782167525399</v>
      </c>
    </row>
    <row r="581" spans="1:27" x14ac:dyDescent="0.3">
      <c r="A581" s="12">
        <v>41542</v>
      </c>
      <c r="B581" s="13" t="s">
        <v>3</v>
      </c>
      <c r="C581" s="14">
        <v>4</v>
      </c>
      <c r="D581" s="14">
        <v>14880</v>
      </c>
      <c r="E581">
        <v>20782</v>
      </c>
      <c r="F581">
        <f t="shared" si="129"/>
        <v>5.9020000000000001</v>
      </c>
      <c r="G581">
        <f t="shared" si="128"/>
        <v>9.7000000000000003E-2</v>
      </c>
      <c r="H581" s="22">
        <f>'Fuel usage &amp; cost'!$G$16</f>
        <v>1.4374228501645225</v>
      </c>
      <c r="I581" s="19">
        <f>'Fuel usage &amp; cost'!$B$13</f>
        <v>31.81</v>
      </c>
      <c r="J581" s="19">
        <f>'Fuel usage &amp; cost'!$F$13</f>
        <v>46.262676481980897</v>
      </c>
      <c r="K581" s="17">
        <f t="shared" si="130"/>
        <v>961.43094264852698</v>
      </c>
      <c r="L581" s="18">
        <f t="shared" si="131"/>
        <v>688.3886260518758</v>
      </c>
      <c r="M581" s="43">
        <f t="shared" si="132"/>
        <v>46.26267648198089</v>
      </c>
      <c r="N581" s="19">
        <f t="shared" si="133"/>
        <v>273.04231659665118</v>
      </c>
      <c r="O581">
        <v>21.6</v>
      </c>
      <c r="P581" s="17">
        <f t="shared" si="134"/>
        <v>127.48320000000001</v>
      </c>
      <c r="Q581" s="19">
        <f t="shared" si="135"/>
        <v>145.55911659665117</v>
      </c>
      <c r="R581" s="19">
        <f t="shared" si="136"/>
        <v>1443.3600000000001</v>
      </c>
      <c r="S581" s="43">
        <f t="shared" si="137"/>
        <v>357.67533004200931</v>
      </c>
      <c r="T581" s="19">
        <f t="shared" si="138"/>
        <v>1801.0353300420095</v>
      </c>
      <c r="U581" s="17"/>
      <c r="W581" s="19"/>
      <c r="X581">
        <f t="shared" si="139"/>
        <v>2015.854</v>
      </c>
      <c r="Y581" s="19">
        <f t="shared" si="140"/>
        <v>1928.5185300420096</v>
      </c>
      <c r="Z581" s="19">
        <f t="shared" si="141"/>
        <v>87.335469957990426</v>
      </c>
      <c r="AA581" s="19">
        <f t="shared" si="142"/>
        <v>58.223646638660469</v>
      </c>
    </row>
    <row r="582" spans="1:27" x14ac:dyDescent="0.3">
      <c r="A582" s="12">
        <v>41542</v>
      </c>
      <c r="B582" s="13" t="s">
        <v>3</v>
      </c>
      <c r="C582" s="14">
        <v>5</v>
      </c>
      <c r="D582" s="14">
        <v>15000</v>
      </c>
      <c r="E582">
        <v>20782</v>
      </c>
      <c r="F582">
        <f t="shared" si="129"/>
        <v>5.782</v>
      </c>
      <c r="G582">
        <f t="shared" si="128"/>
        <v>9.7000000000000003E-2</v>
      </c>
      <c r="H582" s="22">
        <f>'Fuel usage &amp; cost'!$G$16</f>
        <v>1.4374228501645225</v>
      </c>
      <c r="I582" s="19">
        <f>'Fuel usage &amp; cost'!$B$13</f>
        <v>31.81</v>
      </c>
      <c r="J582" s="19">
        <f>'Fuel usage &amp; cost'!$F$13</f>
        <v>46.262676481980897</v>
      </c>
      <c r="K582" s="17">
        <f t="shared" si="130"/>
        <v>961.43094264852698</v>
      </c>
      <c r="L582" s="18">
        <f t="shared" si="131"/>
        <v>693.94014722971349</v>
      </c>
      <c r="M582" s="43">
        <f t="shared" si="132"/>
        <v>46.262676481980876</v>
      </c>
      <c r="N582" s="19">
        <f t="shared" si="133"/>
        <v>267.49079541881349</v>
      </c>
      <c r="O582">
        <v>20.63</v>
      </c>
      <c r="P582" s="17">
        <f t="shared" ref="P582:P583" si="143">O582*F582</f>
        <v>119.28265999999999</v>
      </c>
      <c r="Q582" s="19">
        <f t="shared" ref="Q582:Q583" si="144">N582-P582</f>
        <v>148.2081354188135</v>
      </c>
      <c r="R582" s="19">
        <f t="shared" si="136"/>
        <v>1455</v>
      </c>
      <c r="S582" s="43">
        <f t="shared" ref="S582:S583" si="145">F582*((G582*1000)-M582+(0.4*(M582-O582)))</f>
        <v>352.64645874871195</v>
      </c>
      <c r="T582" s="19">
        <f t="shared" ref="T582:T583" si="146">(D582*G582)+S582</f>
        <v>1807.6464587487119</v>
      </c>
      <c r="U582" s="17"/>
      <c r="W582" s="19"/>
      <c r="X582">
        <f t="shared" si="139"/>
        <v>2015.854</v>
      </c>
      <c r="Y582" s="19">
        <f t="shared" si="140"/>
        <v>1926.929118748712</v>
      </c>
      <c r="Z582" s="19">
        <f t="shared" ref="Z582:Z583" si="147">X582-Y582</f>
        <v>88.92488125128807</v>
      </c>
      <c r="AA582" s="19">
        <f t="shared" si="142"/>
        <v>59.283254167525399</v>
      </c>
    </row>
    <row r="583" spans="1:27" x14ac:dyDescent="0.3">
      <c r="A583" s="12">
        <v>41542</v>
      </c>
      <c r="B583" s="13" t="s">
        <v>3</v>
      </c>
      <c r="C583" s="14">
        <v>6</v>
      </c>
      <c r="D583" s="14">
        <v>15720</v>
      </c>
      <c r="E583">
        <v>20782</v>
      </c>
      <c r="F583">
        <f t="shared" si="129"/>
        <v>5.0620000000000003</v>
      </c>
      <c r="G583">
        <f t="shared" si="128"/>
        <v>9.7000000000000003E-2</v>
      </c>
      <c r="H583" s="22">
        <f>'Fuel usage &amp; cost'!$G$16</f>
        <v>1.4374228501645225</v>
      </c>
      <c r="I583" s="19">
        <f>'Fuel usage &amp; cost'!$B$13</f>
        <v>31.81</v>
      </c>
      <c r="J583" s="19">
        <f>'Fuel usage &amp; cost'!$F$13</f>
        <v>46.262676481980897</v>
      </c>
      <c r="K583" s="17">
        <f t="shared" si="130"/>
        <v>961.43094264852698</v>
      </c>
      <c r="L583" s="18">
        <f t="shared" si="131"/>
        <v>727.24927429673971</v>
      </c>
      <c r="M583" s="43">
        <f t="shared" si="132"/>
        <v>46.26267648198089</v>
      </c>
      <c r="N583" s="19">
        <f t="shared" si="133"/>
        <v>234.18166835178727</v>
      </c>
      <c r="O583">
        <v>23.47</v>
      </c>
      <c r="P583" s="17">
        <f t="shared" si="143"/>
        <v>118.80513999999999</v>
      </c>
      <c r="Q583" s="19">
        <f t="shared" si="144"/>
        <v>115.37652835178727</v>
      </c>
      <c r="R583" s="19">
        <f t="shared" si="136"/>
        <v>1524.8400000000001</v>
      </c>
      <c r="S583" s="43">
        <f t="shared" si="145"/>
        <v>302.98294298892768</v>
      </c>
      <c r="T583" s="19">
        <f t="shared" si="146"/>
        <v>1827.8229429889279</v>
      </c>
      <c r="U583" s="17"/>
      <c r="W583" s="19"/>
      <c r="X583">
        <f t="shared" si="139"/>
        <v>2015.854</v>
      </c>
      <c r="Y583" s="19">
        <f t="shared" si="140"/>
        <v>1946.6280829889276</v>
      </c>
      <c r="Z583" s="19">
        <f t="shared" si="147"/>
        <v>69.225917011072397</v>
      </c>
      <c r="AA583" s="19">
        <f t="shared" si="142"/>
        <v>46.15061134071491</v>
      </c>
    </row>
    <row r="584" spans="1:27" x14ac:dyDescent="0.3">
      <c r="A584" s="5">
        <v>41542</v>
      </c>
      <c r="B584" s="6" t="s">
        <v>3</v>
      </c>
      <c r="C584" s="7">
        <v>7</v>
      </c>
      <c r="D584" s="7">
        <v>20460</v>
      </c>
      <c r="E584">
        <v>20782</v>
      </c>
      <c r="G584">
        <f t="shared" si="128"/>
        <v>9.7000000000000003E-2</v>
      </c>
      <c r="H584" s="22">
        <f>'Fuel usage &amp; cost'!$G$16</f>
        <v>1.4374228501645225</v>
      </c>
      <c r="I584" s="19">
        <f>'Fuel usage &amp; cost'!$B$13</f>
        <v>31.81</v>
      </c>
      <c r="J584" s="19">
        <f>'Fuel usage &amp; cost'!$F$13</f>
        <v>46.262676481980897</v>
      </c>
      <c r="M584" s="44"/>
      <c r="O584">
        <v>31.52</v>
      </c>
      <c r="S584" s="44"/>
      <c r="U584" s="17">
        <f t="shared" ref="U584:U599" si="148">D584*G584</f>
        <v>1984.6200000000001</v>
      </c>
    </row>
    <row r="585" spans="1:27" x14ac:dyDescent="0.3">
      <c r="A585" s="5">
        <v>41542</v>
      </c>
      <c r="B585" s="6" t="s">
        <v>3</v>
      </c>
      <c r="C585" s="7">
        <v>8</v>
      </c>
      <c r="D585" s="7">
        <v>20760</v>
      </c>
      <c r="E585">
        <v>20782</v>
      </c>
      <c r="G585">
        <f t="shared" si="128"/>
        <v>9.7000000000000003E-2</v>
      </c>
      <c r="H585" s="22">
        <f>'Fuel usage &amp; cost'!$G$16</f>
        <v>1.4374228501645225</v>
      </c>
      <c r="I585" s="19">
        <f>'Fuel usage &amp; cost'!$B$13</f>
        <v>31.81</v>
      </c>
      <c r="J585" s="19">
        <f>'Fuel usage &amp; cost'!$F$13</f>
        <v>46.262676481980897</v>
      </c>
      <c r="M585" s="44"/>
      <c r="O585">
        <v>33.69</v>
      </c>
      <c r="S585" s="44"/>
      <c r="U585" s="17">
        <f t="shared" si="148"/>
        <v>2013.72</v>
      </c>
    </row>
    <row r="586" spans="1:27" x14ac:dyDescent="0.3">
      <c r="A586" s="5">
        <v>41542</v>
      </c>
      <c r="B586" s="6" t="s">
        <v>3</v>
      </c>
      <c r="C586" s="7">
        <v>9</v>
      </c>
      <c r="D586" s="7">
        <v>20540</v>
      </c>
      <c r="E586">
        <v>20782</v>
      </c>
      <c r="G586">
        <f t="shared" si="128"/>
        <v>9.7000000000000003E-2</v>
      </c>
      <c r="H586" s="22">
        <f>'Fuel usage &amp; cost'!$G$16</f>
        <v>1.4374228501645225</v>
      </c>
      <c r="I586" s="19">
        <f>'Fuel usage &amp; cost'!$B$13</f>
        <v>31.81</v>
      </c>
      <c r="J586" s="19">
        <f>'Fuel usage &amp; cost'!$F$13</f>
        <v>46.262676481980897</v>
      </c>
      <c r="M586" s="44"/>
      <c r="O586">
        <v>32.130000000000003</v>
      </c>
      <c r="S586" s="44"/>
      <c r="U586" s="17">
        <f t="shared" si="148"/>
        <v>1992.38</v>
      </c>
    </row>
    <row r="587" spans="1:27" x14ac:dyDescent="0.3">
      <c r="A587" s="5">
        <v>41542</v>
      </c>
      <c r="B587" s="6" t="s">
        <v>3</v>
      </c>
      <c r="C587" s="7">
        <v>10</v>
      </c>
      <c r="D587" s="7">
        <v>20540</v>
      </c>
      <c r="E587">
        <v>20782</v>
      </c>
      <c r="G587">
        <f t="shared" si="128"/>
        <v>9.7000000000000003E-2</v>
      </c>
      <c r="H587" s="22">
        <f>'Fuel usage &amp; cost'!$G$16</f>
        <v>1.4374228501645225</v>
      </c>
      <c r="I587" s="19">
        <f>'Fuel usage &amp; cost'!$B$13</f>
        <v>31.81</v>
      </c>
      <c r="J587" s="19">
        <f>'Fuel usage &amp; cost'!$F$13</f>
        <v>46.262676481980897</v>
      </c>
      <c r="M587" s="44"/>
      <c r="O587">
        <v>31.78</v>
      </c>
      <c r="S587" s="44"/>
      <c r="U587" s="17">
        <f t="shared" si="148"/>
        <v>1992.38</v>
      </c>
    </row>
    <row r="588" spans="1:27" x14ac:dyDescent="0.3">
      <c r="A588" s="5">
        <v>41542</v>
      </c>
      <c r="B588" s="6" t="s">
        <v>3</v>
      </c>
      <c r="C588" s="7">
        <v>11</v>
      </c>
      <c r="D588" s="7">
        <v>20700</v>
      </c>
      <c r="E588">
        <v>20782</v>
      </c>
      <c r="G588">
        <f t="shared" si="128"/>
        <v>9.7000000000000003E-2</v>
      </c>
      <c r="H588" s="22">
        <f>'Fuel usage &amp; cost'!$G$16</f>
        <v>1.4374228501645225</v>
      </c>
      <c r="I588" s="19">
        <f>'Fuel usage &amp; cost'!$B$13</f>
        <v>31.81</v>
      </c>
      <c r="J588" s="19">
        <f>'Fuel usage &amp; cost'!$F$13</f>
        <v>46.262676481980897</v>
      </c>
      <c r="M588" s="44"/>
      <c r="O588">
        <v>34.85</v>
      </c>
      <c r="S588" s="44"/>
      <c r="U588" s="17">
        <f t="shared" si="148"/>
        <v>2007.9</v>
      </c>
    </row>
    <row r="589" spans="1:27" x14ac:dyDescent="0.3">
      <c r="A589" s="5">
        <v>41542</v>
      </c>
      <c r="B589" s="6" t="s">
        <v>3</v>
      </c>
      <c r="C589" s="7">
        <v>12</v>
      </c>
      <c r="D589" s="7">
        <v>20540</v>
      </c>
      <c r="E589">
        <v>20782</v>
      </c>
      <c r="G589">
        <f t="shared" si="128"/>
        <v>9.7000000000000003E-2</v>
      </c>
      <c r="H589" s="22">
        <f>'Fuel usage &amp; cost'!$G$16</f>
        <v>1.4374228501645225</v>
      </c>
      <c r="I589" s="19">
        <f>'Fuel usage &amp; cost'!$B$13</f>
        <v>31.81</v>
      </c>
      <c r="J589" s="19">
        <f>'Fuel usage &amp; cost'!$F$13</f>
        <v>46.262676481980897</v>
      </c>
      <c r="M589" s="44"/>
      <c r="O589">
        <v>34.520000000000003</v>
      </c>
      <c r="S589" s="44"/>
      <c r="U589" s="17">
        <f t="shared" si="148"/>
        <v>1992.38</v>
      </c>
    </row>
    <row r="590" spans="1:27" x14ac:dyDescent="0.3">
      <c r="A590" s="5">
        <v>41542</v>
      </c>
      <c r="B590" s="6" t="s">
        <v>3</v>
      </c>
      <c r="C590" s="7">
        <v>13</v>
      </c>
      <c r="D590" s="7">
        <v>20680</v>
      </c>
      <c r="E590">
        <v>20782</v>
      </c>
      <c r="G590">
        <f t="shared" si="128"/>
        <v>9.7000000000000003E-2</v>
      </c>
      <c r="H590" s="22">
        <f>'Fuel usage &amp; cost'!$G$16</f>
        <v>1.4374228501645225</v>
      </c>
      <c r="I590" s="19">
        <f>'Fuel usage &amp; cost'!$B$13</f>
        <v>31.81</v>
      </c>
      <c r="J590" s="19">
        <f>'Fuel usage &amp; cost'!$F$13</f>
        <v>46.262676481980897</v>
      </c>
      <c r="M590" s="44"/>
      <c r="O590">
        <v>34.65</v>
      </c>
      <c r="S590" s="44"/>
      <c r="U590" s="17">
        <f t="shared" si="148"/>
        <v>2005.96</v>
      </c>
    </row>
    <row r="591" spans="1:27" x14ac:dyDescent="0.3">
      <c r="A591" s="5">
        <v>41542</v>
      </c>
      <c r="B591" s="6" t="s">
        <v>3</v>
      </c>
      <c r="C591" s="7">
        <v>14</v>
      </c>
      <c r="D591" s="7">
        <v>20560</v>
      </c>
      <c r="E591">
        <v>20782</v>
      </c>
      <c r="G591">
        <f t="shared" si="128"/>
        <v>9.7000000000000003E-2</v>
      </c>
      <c r="H591" s="22">
        <f>'Fuel usage &amp; cost'!$G$16</f>
        <v>1.4374228501645225</v>
      </c>
      <c r="I591" s="19">
        <f>'Fuel usage &amp; cost'!$B$13</f>
        <v>31.81</v>
      </c>
      <c r="J591" s="19">
        <f>'Fuel usage &amp; cost'!$F$13</f>
        <v>46.262676481980897</v>
      </c>
      <c r="M591" s="44"/>
      <c r="O591">
        <v>34.65</v>
      </c>
      <c r="S591" s="44"/>
      <c r="U591" s="17">
        <f t="shared" si="148"/>
        <v>1994.3200000000002</v>
      </c>
    </row>
    <row r="592" spans="1:27" x14ac:dyDescent="0.3">
      <c r="A592" s="5">
        <v>41542</v>
      </c>
      <c r="B592" s="6" t="s">
        <v>3</v>
      </c>
      <c r="C592" s="7">
        <v>15</v>
      </c>
      <c r="D592" s="7">
        <v>20060</v>
      </c>
      <c r="E592">
        <v>20782</v>
      </c>
      <c r="G592">
        <f t="shared" si="128"/>
        <v>9.7000000000000003E-2</v>
      </c>
      <c r="H592" s="22">
        <f>'Fuel usage &amp; cost'!$G$16</f>
        <v>1.4374228501645225</v>
      </c>
      <c r="I592" s="19">
        <f>'Fuel usage &amp; cost'!$B$13</f>
        <v>31.81</v>
      </c>
      <c r="J592" s="19">
        <f>'Fuel usage &amp; cost'!$F$13</f>
        <v>46.262676481980897</v>
      </c>
      <c r="M592" s="44"/>
      <c r="O592">
        <v>34.630000000000003</v>
      </c>
      <c r="S592" s="44"/>
      <c r="U592" s="17">
        <f t="shared" si="148"/>
        <v>1945.8200000000002</v>
      </c>
    </row>
    <row r="593" spans="1:27" x14ac:dyDescent="0.3">
      <c r="A593" s="5">
        <v>41542</v>
      </c>
      <c r="B593" s="6" t="s">
        <v>3</v>
      </c>
      <c r="C593" s="7">
        <v>16</v>
      </c>
      <c r="D593" s="7">
        <v>20100</v>
      </c>
      <c r="E593">
        <v>20782</v>
      </c>
      <c r="G593">
        <f t="shared" si="128"/>
        <v>9.7000000000000003E-2</v>
      </c>
      <c r="H593" s="22">
        <f>'Fuel usage &amp; cost'!$G$16</f>
        <v>1.4374228501645225</v>
      </c>
      <c r="I593" s="19">
        <f>'Fuel usage &amp; cost'!$B$13</f>
        <v>31.81</v>
      </c>
      <c r="J593" s="19">
        <f>'Fuel usage &amp; cost'!$F$13</f>
        <v>46.262676481980897</v>
      </c>
      <c r="M593" s="44"/>
      <c r="O593">
        <v>34.56</v>
      </c>
      <c r="S593" s="44"/>
      <c r="U593" s="17">
        <f t="shared" si="148"/>
        <v>1949.7</v>
      </c>
    </row>
    <row r="594" spans="1:27" x14ac:dyDescent="0.3">
      <c r="A594" s="5">
        <v>41542</v>
      </c>
      <c r="B594" s="6" t="s">
        <v>3</v>
      </c>
      <c r="C594" s="7">
        <v>17</v>
      </c>
      <c r="D594" s="7">
        <v>20580</v>
      </c>
      <c r="E594">
        <v>20782</v>
      </c>
      <c r="G594">
        <f t="shared" si="128"/>
        <v>9.7000000000000003E-2</v>
      </c>
      <c r="H594" s="22">
        <f>'Fuel usage &amp; cost'!$G$16</f>
        <v>1.4374228501645225</v>
      </c>
      <c r="I594" s="19">
        <f>'Fuel usage &amp; cost'!$B$13</f>
        <v>31.81</v>
      </c>
      <c r="J594" s="19">
        <f>'Fuel usage &amp; cost'!$F$13</f>
        <v>46.262676481980897</v>
      </c>
      <c r="M594" s="44"/>
      <c r="O594">
        <v>34.409999999999997</v>
      </c>
      <c r="S594" s="44"/>
      <c r="U594" s="17">
        <f t="shared" si="148"/>
        <v>1996.26</v>
      </c>
    </row>
    <row r="595" spans="1:27" x14ac:dyDescent="0.3">
      <c r="A595" s="5">
        <v>41542</v>
      </c>
      <c r="B595" s="6" t="s">
        <v>3</v>
      </c>
      <c r="C595" s="7">
        <v>18</v>
      </c>
      <c r="D595" s="7">
        <v>20640</v>
      </c>
      <c r="E595">
        <v>20782</v>
      </c>
      <c r="G595">
        <f t="shared" si="128"/>
        <v>9.7000000000000003E-2</v>
      </c>
      <c r="H595" s="22">
        <f>'Fuel usage &amp; cost'!$G$16</f>
        <v>1.4374228501645225</v>
      </c>
      <c r="I595" s="19">
        <f>'Fuel usage &amp; cost'!$B$13</f>
        <v>31.81</v>
      </c>
      <c r="J595" s="19">
        <f>'Fuel usage &amp; cost'!$F$13</f>
        <v>46.262676481980897</v>
      </c>
      <c r="M595" s="44"/>
      <c r="O595">
        <v>34.619999999999997</v>
      </c>
      <c r="S595" s="44"/>
      <c r="U595" s="17">
        <f t="shared" si="148"/>
        <v>2002.0800000000002</v>
      </c>
    </row>
    <row r="596" spans="1:27" x14ac:dyDescent="0.3">
      <c r="A596" s="5">
        <v>41542</v>
      </c>
      <c r="B596" s="6" t="s">
        <v>3</v>
      </c>
      <c r="C596" s="7">
        <v>19</v>
      </c>
      <c r="D596" s="7">
        <v>20840</v>
      </c>
      <c r="E596">
        <v>20782</v>
      </c>
      <c r="G596">
        <f t="shared" si="128"/>
        <v>9.7000000000000003E-2</v>
      </c>
      <c r="H596" s="22">
        <f>'Fuel usage &amp; cost'!$G$16</f>
        <v>1.4374228501645225</v>
      </c>
      <c r="I596" s="19">
        <f>'Fuel usage &amp; cost'!$B$13</f>
        <v>31.81</v>
      </c>
      <c r="J596" s="19">
        <f>'Fuel usage &amp; cost'!$F$13</f>
        <v>46.262676481980897</v>
      </c>
      <c r="M596" s="44"/>
      <c r="O596">
        <v>34.340000000000003</v>
      </c>
      <c r="S596" s="44"/>
      <c r="U596" s="17">
        <f t="shared" si="148"/>
        <v>2021.48</v>
      </c>
    </row>
    <row r="597" spans="1:27" x14ac:dyDescent="0.3">
      <c r="A597" s="5">
        <v>41542</v>
      </c>
      <c r="B597" s="6" t="s">
        <v>3</v>
      </c>
      <c r="C597" s="7">
        <v>20</v>
      </c>
      <c r="D597" s="7">
        <v>20760</v>
      </c>
      <c r="E597">
        <v>20782</v>
      </c>
      <c r="G597">
        <f t="shared" si="128"/>
        <v>9.7000000000000003E-2</v>
      </c>
      <c r="H597" s="22">
        <f>'Fuel usage &amp; cost'!$G$16</f>
        <v>1.4374228501645225</v>
      </c>
      <c r="I597" s="19">
        <f>'Fuel usage &amp; cost'!$B$13</f>
        <v>31.81</v>
      </c>
      <c r="J597" s="19">
        <f>'Fuel usage &amp; cost'!$F$13</f>
        <v>46.262676481980897</v>
      </c>
      <c r="M597" s="44"/>
      <c r="O597">
        <v>40.83</v>
      </c>
      <c r="S597" s="44"/>
      <c r="U597" s="17">
        <f t="shared" si="148"/>
        <v>2013.72</v>
      </c>
    </row>
    <row r="598" spans="1:27" x14ac:dyDescent="0.3">
      <c r="A598" s="5">
        <v>41542</v>
      </c>
      <c r="B598" s="6" t="s">
        <v>3</v>
      </c>
      <c r="C598" s="7">
        <v>21</v>
      </c>
      <c r="D598" s="7">
        <v>20680</v>
      </c>
      <c r="E598">
        <v>20782</v>
      </c>
      <c r="G598">
        <f t="shared" si="128"/>
        <v>9.7000000000000003E-2</v>
      </c>
      <c r="H598" s="22">
        <f>'Fuel usage &amp; cost'!$G$16</f>
        <v>1.4374228501645225</v>
      </c>
      <c r="I598" s="19">
        <f>'Fuel usage &amp; cost'!$B$13</f>
        <v>31.81</v>
      </c>
      <c r="J598" s="19">
        <f>'Fuel usage &amp; cost'!$F$13</f>
        <v>46.262676481980897</v>
      </c>
      <c r="M598" s="44"/>
      <c r="O598">
        <v>34.619999999999997</v>
      </c>
      <c r="S598" s="44"/>
      <c r="U598" s="17">
        <f t="shared" si="148"/>
        <v>2005.96</v>
      </c>
    </row>
    <row r="599" spans="1:27" x14ac:dyDescent="0.3">
      <c r="A599" s="5">
        <v>41542</v>
      </c>
      <c r="B599" s="6" t="s">
        <v>3</v>
      </c>
      <c r="C599" s="7">
        <v>22</v>
      </c>
      <c r="D599" s="7">
        <v>20280</v>
      </c>
      <c r="E599">
        <v>20782</v>
      </c>
      <c r="G599">
        <f t="shared" si="128"/>
        <v>9.7000000000000003E-2</v>
      </c>
      <c r="H599" s="22">
        <f>'Fuel usage &amp; cost'!$G$16</f>
        <v>1.4374228501645225</v>
      </c>
      <c r="I599" s="19">
        <f>'Fuel usage &amp; cost'!$B$13</f>
        <v>31.81</v>
      </c>
      <c r="J599" s="19">
        <f>'Fuel usage &amp; cost'!$F$13</f>
        <v>46.262676481980897</v>
      </c>
      <c r="M599" s="44"/>
      <c r="O599">
        <v>33.700000000000003</v>
      </c>
      <c r="S599" s="44"/>
      <c r="U599" s="17">
        <f t="shared" si="148"/>
        <v>1967.16</v>
      </c>
    </row>
    <row r="600" spans="1:27" x14ac:dyDescent="0.3">
      <c r="A600" s="12">
        <v>41542</v>
      </c>
      <c r="B600" s="13" t="s">
        <v>3</v>
      </c>
      <c r="C600" s="14">
        <v>23</v>
      </c>
      <c r="D600" s="14">
        <v>15280</v>
      </c>
      <c r="E600">
        <v>20782</v>
      </c>
      <c r="F600">
        <f t="shared" ref="F600:F663" si="149">(E600-D600)/1000</f>
        <v>5.5019999999999998</v>
      </c>
      <c r="G600">
        <f t="shared" si="128"/>
        <v>9.7000000000000003E-2</v>
      </c>
      <c r="H600" s="22">
        <f>'Fuel usage &amp; cost'!$G$16</f>
        <v>1.4374228501645225</v>
      </c>
      <c r="I600" s="19">
        <f>'Fuel usage &amp; cost'!$B$13</f>
        <v>31.81</v>
      </c>
      <c r="J600" s="19">
        <f>'Fuel usage &amp; cost'!$F$13</f>
        <v>46.262676481980897</v>
      </c>
      <c r="K600" s="17">
        <f t="shared" ref="K600:K663" si="150">(E600/1000)*J600</f>
        <v>961.43094264852698</v>
      </c>
      <c r="L600" s="18">
        <f t="shared" ref="L600:L663" si="151">(D600/1000)*J600</f>
        <v>706.89369664466813</v>
      </c>
      <c r="M600" s="43">
        <f t="shared" ref="M600:M663" si="152">(K600/F600)-(L600/F600)</f>
        <v>46.26267648198089</v>
      </c>
      <c r="N600" s="19">
        <f t="shared" ref="N600:N663" si="153">K600-L600</f>
        <v>254.53724600385885</v>
      </c>
      <c r="O600">
        <v>31.02</v>
      </c>
      <c r="P600" s="17">
        <f t="shared" ref="P600" si="154">O600*F600</f>
        <v>170.67203999999998</v>
      </c>
      <c r="Q600" s="19">
        <f t="shared" ref="Q600" si="155">N600-P600</f>
        <v>83.865206003858873</v>
      </c>
      <c r="R600" s="19">
        <f t="shared" ref="R600:R663" si="156">D600*G600</f>
        <v>1482.16</v>
      </c>
      <c r="S600" s="43">
        <f t="shared" ref="S600:S607" si="157">F600*((G600*1000)-M600+(0.4*(M600-O600)))</f>
        <v>312.70283639768468</v>
      </c>
      <c r="T600" s="19">
        <f t="shared" ref="T600:T607" si="158">(D600*G600)+S600</f>
        <v>1794.8628363976848</v>
      </c>
      <c r="U600" s="17"/>
      <c r="W600" s="19"/>
      <c r="X600">
        <f t="shared" ref="X600:X631" si="159">E600*G600</f>
        <v>2015.854</v>
      </c>
      <c r="Y600" s="19">
        <f t="shared" ref="Y600:Y631" si="160">X600-N600+P600+AA600</f>
        <v>1965.5348763976847</v>
      </c>
      <c r="Z600" s="19">
        <f t="shared" ref="Z600:Z607" si="161">X600-Y600</f>
        <v>50.319123602315358</v>
      </c>
      <c r="AA600" s="19">
        <f t="shared" ref="AA600:AA631" si="162">Q600*0.4</f>
        <v>33.546082401543551</v>
      </c>
    </row>
    <row r="601" spans="1:27" x14ac:dyDescent="0.3">
      <c r="A601" s="12">
        <v>41542</v>
      </c>
      <c r="B601" s="13" t="s">
        <v>3</v>
      </c>
      <c r="C601" s="14">
        <v>24</v>
      </c>
      <c r="D601" s="14">
        <v>14920</v>
      </c>
      <c r="E601">
        <v>20782</v>
      </c>
      <c r="F601">
        <f t="shared" si="149"/>
        <v>5.8620000000000001</v>
      </c>
      <c r="G601">
        <f t="shared" si="128"/>
        <v>9.7000000000000003E-2</v>
      </c>
      <c r="H601" s="22">
        <f>'Fuel usage &amp; cost'!$G$16</f>
        <v>1.4374228501645225</v>
      </c>
      <c r="I601" s="19">
        <f>'Fuel usage &amp; cost'!$B$13</f>
        <v>31.81</v>
      </c>
      <c r="J601" s="19">
        <f>'Fuel usage &amp; cost'!$F$13</f>
        <v>46.262676481980897</v>
      </c>
      <c r="K601" s="17">
        <f t="shared" si="150"/>
        <v>961.43094264852698</v>
      </c>
      <c r="L601" s="18">
        <f t="shared" si="151"/>
        <v>690.23913311115496</v>
      </c>
      <c r="M601" s="43">
        <f t="shared" si="152"/>
        <v>46.262676481980904</v>
      </c>
      <c r="N601" s="19">
        <f t="shared" si="153"/>
        <v>271.19180953737202</v>
      </c>
      <c r="O601">
        <v>26.53</v>
      </c>
      <c r="P601" s="17">
        <f t="shared" ref="P601:P664" si="163">O601*F601</f>
        <v>155.51886000000002</v>
      </c>
      <c r="Q601" s="19">
        <f t="shared" ref="Q601:Q664" si="164">N601-P601</f>
        <v>115.67294953737201</v>
      </c>
      <c r="R601" s="19">
        <f t="shared" si="156"/>
        <v>1447.24</v>
      </c>
      <c r="S601" s="43">
        <f t="shared" si="157"/>
        <v>343.69137027757677</v>
      </c>
      <c r="T601" s="19">
        <f t="shared" si="158"/>
        <v>1790.9313702775767</v>
      </c>
      <c r="U601" s="17"/>
      <c r="W601" s="19"/>
      <c r="X601">
        <f t="shared" si="159"/>
        <v>2015.854</v>
      </c>
      <c r="Y601" s="19">
        <f t="shared" si="160"/>
        <v>1946.450230277577</v>
      </c>
      <c r="Z601" s="19">
        <f t="shared" si="161"/>
        <v>69.403769722423021</v>
      </c>
      <c r="AA601" s="19">
        <f t="shared" si="162"/>
        <v>46.269179814948806</v>
      </c>
    </row>
    <row r="602" spans="1:27" x14ac:dyDescent="0.3">
      <c r="A602" s="9">
        <v>41543</v>
      </c>
      <c r="B602" s="10" t="s">
        <v>3</v>
      </c>
      <c r="C602" s="11">
        <v>1</v>
      </c>
      <c r="D602" s="11">
        <v>14920</v>
      </c>
      <c r="E602">
        <v>20782</v>
      </c>
      <c r="F602">
        <f t="shared" si="149"/>
        <v>5.8620000000000001</v>
      </c>
      <c r="G602">
        <f t="shared" si="128"/>
        <v>9.7000000000000003E-2</v>
      </c>
      <c r="H602" s="22">
        <f>'Fuel usage &amp; cost'!$G$16</f>
        <v>1.4374228501645225</v>
      </c>
      <c r="I602" s="19">
        <f>'Fuel usage &amp; cost'!$B$13</f>
        <v>31.81</v>
      </c>
      <c r="J602" s="19">
        <f>'Fuel usage &amp; cost'!$F$13</f>
        <v>46.262676481980897</v>
      </c>
      <c r="K602" s="17">
        <f t="shared" si="150"/>
        <v>961.43094264852698</v>
      </c>
      <c r="L602" s="18">
        <f t="shared" si="151"/>
        <v>690.23913311115496</v>
      </c>
      <c r="M602" s="43">
        <f t="shared" si="152"/>
        <v>46.262676481980904</v>
      </c>
      <c r="N602" s="19">
        <f t="shared" si="153"/>
        <v>271.19180953737202</v>
      </c>
      <c r="O602">
        <v>25.76</v>
      </c>
      <c r="P602" s="17">
        <f t="shared" si="163"/>
        <v>151.00512000000001</v>
      </c>
      <c r="Q602" s="19">
        <f t="shared" si="164"/>
        <v>120.18668953737202</v>
      </c>
      <c r="R602" s="19">
        <f t="shared" si="156"/>
        <v>1447.24</v>
      </c>
      <c r="S602" s="43">
        <f t="shared" si="157"/>
        <v>345.49686627757677</v>
      </c>
      <c r="T602" s="19">
        <f t="shared" si="158"/>
        <v>1792.7368662775768</v>
      </c>
      <c r="U602" s="17"/>
      <c r="W602" s="19"/>
      <c r="X602">
        <f t="shared" si="159"/>
        <v>2015.854</v>
      </c>
      <c r="Y602" s="19">
        <f t="shared" si="160"/>
        <v>1943.7419862775769</v>
      </c>
      <c r="Z602" s="19">
        <f t="shared" si="161"/>
        <v>72.112013722423171</v>
      </c>
      <c r="AA602" s="19">
        <f t="shared" si="162"/>
        <v>48.074675814948812</v>
      </c>
    </row>
    <row r="603" spans="1:27" x14ac:dyDescent="0.3">
      <c r="A603" s="9">
        <v>41543</v>
      </c>
      <c r="B603" s="10" t="s">
        <v>3</v>
      </c>
      <c r="C603" s="11">
        <v>2</v>
      </c>
      <c r="D603" s="11">
        <v>15000</v>
      </c>
      <c r="E603">
        <v>20782</v>
      </c>
      <c r="F603">
        <f t="shared" si="149"/>
        <v>5.782</v>
      </c>
      <c r="G603">
        <f t="shared" si="128"/>
        <v>9.7000000000000003E-2</v>
      </c>
      <c r="H603" s="22">
        <f>'Fuel usage &amp; cost'!$G$16</f>
        <v>1.4374228501645225</v>
      </c>
      <c r="I603" s="19">
        <f>'Fuel usage &amp; cost'!$B$13</f>
        <v>31.81</v>
      </c>
      <c r="J603" s="19">
        <f>'Fuel usage &amp; cost'!$F$13</f>
        <v>46.262676481980897</v>
      </c>
      <c r="K603" s="17">
        <f t="shared" si="150"/>
        <v>961.43094264852698</v>
      </c>
      <c r="L603" s="18">
        <f t="shared" si="151"/>
        <v>693.94014722971349</v>
      </c>
      <c r="M603" s="43">
        <f t="shared" si="152"/>
        <v>46.262676481980876</v>
      </c>
      <c r="N603" s="19">
        <f t="shared" si="153"/>
        <v>267.49079541881349</v>
      </c>
      <c r="O603">
        <v>24.69</v>
      </c>
      <c r="P603" s="17">
        <f t="shared" si="163"/>
        <v>142.75758000000002</v>
      </c>
      <c r="Q603" s="19">
        <f t="shared" si="164"/>
        <v>124.73321541881347</v>
      </c>
      <c r="R603" s="19">
        <f t="shared" si="156"/>
        <v>1455</v>
      </c>
      <c r="S603" s="43">
        <f t="shared" si="157"/>
        <v>343.25649074871194</v>
      </c>
      <c r="T603" s="19">
        <f t="shared" si="158"/>
        <v>1798.2564907487119</v>
      </c>
      <c r="U603" s="17"/>
      <c r="W603" s="19"/>
      <c r="X603">
        <f t="shared" si="159"/>
        <v>2015.854</v>
      </c>
      <c r="Y603" s="19">
        <f t="shared" si="160"/>
        <v>1941.0140707487117</v>
      </c>
      <c r="Z603" s="19">
        <f t="shared" si="161"/>
        <v>74.839929251288368</v>
      </c>
      <c r="AA603" s="19">
        <f t="shared" si="162"/>
        <v>49.893286167525389</v>
      </c>
    </row>
    <row r="604" spans="1:27" x14ac:dyDescent="0.3">
      <c r="A604" s="9">
        <v>41543</v>
      </c>
      <c r="B604" s="10" t="s">
        <v>3</v>
      </c>
      <c r="C604" s="11">
        <v>3</v>
      </c>
      <c r="D604" s="11">
        <v>14920</v>
      </c>
      <c r="E604">
        <v>20782</v>
      </c>
      <c r="F604">
        <f t="shared" si="149"/>
        <v>5.8620000000000001</v>
      </c>
      <c r="G604">
        <f t="shared" si="128"/>
        <v>9.7000000000000003E-2</v>
      </c>
      <c r="H604" s="22">
        <f>'Fuel usage &amp; cost'!$G$16</f>
        <v>1.4374228501645225</v>
      </c>
      <c r="I604" s="19">
        <f>'Fuel usage &amp; cost'!$B$13</f>
        <v>31.81</v>
      </c>
      <c r="J604" s="19">
        <f>'Fuel usage &amp; cost'!$F$13</f>
        <v>46.262676481980897</v>
      </c>
      <c r="K604" s="17">
        <f t="shared" si="150"/>
        <v>961.43094264852698</v>
      </c>
      <c r="L604" s="18">
        <f t="shared" si="151"/>
        <v>690.23913311115496</v>
      </c>
      <c r="M604" s="43">
        <f t="shared" si="152"/>
        <v>46.262676481980904</v>
      </c>
      <c r="N604" s="19">
        <f t="shared" si="153"/>
        <v>271.19180953737202</v>
      </c>
      <c r="O604">
        <v>23.37</v>
      </c>
      <c r="P604" s="17">
        <f t="shared" si="163"/>
        <v>136.99494000000001</v>
      </c>
      <c r="Q604" s="19">
        <f t="shared" si="164"/>
        <v>134.19686953737201</v>
      </c>
      <c r="R604" s="19">
        <f t="shared" si="156"/>
        <v>1447.24</v>
      </c>
      <c r="S604" s="43">
        <f t="shared" si="157"/>
        <v>351.1009382775768</v>
      </c>
      <c r="T604" s="19">
        <f t="shared" si="158"/>
        <v>1798.3409382775767</v>
      </c>
      <c r="U604" s="17"/>
      <c r="W604" s="19"/>
      <c r="X604">
        <f t="shared" si="159"/>
        <v>2015.854</v>
      </c>
      <c r="Y604" s="19">
        <f t="shared" si="160"/>
        <v>1935.335878277577</v>
      </c>
      <c r="Z604" s="19">
        <f t="shared" si="161"/>
        <v>80.518121722423075</v>
      </c>
      <c r="AA604" s="19">
        <f t="shared" si="162"/>
        <v>53.678747814948807</v>
      </c>
    </row>
    <row r="605" spans="1:27" x14ac:dyDescent="0.3">
      <c r="A605" s="9">
        <v>41543</v>
      </c>
      <c r="B605" s="10" t="s">
        <v>3</v>
      </c>
      <c r="C605" s="11">
        <v>4</v>
      </c>
      <c r="D605" s="11">
        <v>14420</v>
      </c>
      <c r="E605">
        <v>20782</v>
      </c>
      <c r="F605">
        <f t="shared" si="149"/>
        <v>6.3620000000000001</v>
      </c>
      <c r="G605">
        <f t="shared" si="128"/>
        <v>9.7000000000000003E-2</v>
      </c>
      <c r="H605" s="22">
        <f>'Fuel usage &amp; cost'!$G$16</f>
        <v>1.4374228501645225</v>
      </c>
      <c r="I605" s="19">
        <f>'Fuel usage &amp; cost'!$B$13</f>
        <v>31.81</v>
      </c>
      <c r="J605" s="19">
        <f>'Fuel usage &amp; cost'!$F$13</f>
        <v>46.262676481980897</v>
      </c>
      <c r="K605" s="17">
        <f t="shared" si="150"/>
        <v>961.43094264852698</v>
      </c>
      <c r="L605" s="18">
        <f t="shared" si="151"/>
        <v>667.10779487016453</v>
      </c>
      <c r="M605" s="43">
        <f t="shared" si="152"/>
        <v>46.262676481980904</v>
      </c>
      <c r="N605" s="19">
        <f t="shared" si="153"/>
        <v>294.32314777836245</v>
      </c>
      <c r="O605">
        <v>21.97</v>
      </c>
      <c r="P605" s="17">
        <f t="shared" si="163"/>
        <v>139.77313999999998</v>
      </c>
      <c r="Q605" s="19">
        <f t="shared" si="164"/>
        <v>154.55000777836247</v>
      </c>
      <c r="R605" s="19">
        <f t="shared" si="156"/>
        <v>1398.74</v>
      </c>
      <c r="S605" s="43">
        <f t="shared" si="157"/>
        <v>384.61085533298251</v>
      </c>
      <c r="T605" s="19">
        <f t="shared" si="158"/>
        <v>1783.3508553329825</v>
      </c>
      <c r="U605" s="17"/>
      <c r="W605" s="19"/>
      <c r="X605">
        <f t="shared" si="159"/>
        <v>2015.854</v>
      </c>
      <c r="Y605" s="19">
        <f t="shared" si="160"/>
        <v>1923.1239953329825</v>
      </c>
      <c r="Z605" s="19">
        <f t="shared" si="161"/>
        <v>92.730004667017511</v>
      </c>
      <c r="AA605" s="19">
        <f t="shared" si="162"/>
        <v>61.820003111344988</v>
      </c>
    </row>
    <row r="606" spans="1:27" x14ac:dyDescent="0.3">
      <c r="A606" s="9">
        <v>41543</v>
      </c>
      <c r="B606" s="10" t="s">
        <v>3</v>
      </c>
      <c r="C606" s="11">
        <v>5</v>
      </c>
      <c r="D606" s="11">
        <v>14240</v>
      </c>
      <c r="E606">
        <v>20782</v>
      </c>
      <c r="F606">
        <f t="shared" si="149"/>
        <v>6.5419999999999998</v>
      </c>
      <c r="G606">
        <f t="shared" si="128"/>
        <v>9.7000000000000003E-2</v>
      </c>
      <c r="H606" s="22">
        <f>'Fuel usage &amp; cost'!$G$16</f>
        <v>1.4374228501645225</v>
      </c>
      <c r="I606" s="19">
        <f>'Fuel usage &amp; cost'!$B$13</f>
        <v>31.81</v>
      </c>
      <c r="J606" s="19">
        <f>'Fuel usage &amp; cost'!$F$13</f>
        <v>46.262676481980897</v>
      </c>
      <c r="K606" s="17">
        <f t="shared" si="150"/>
        <v>961.43094264852698</v>
      </c>
      <c r="L606" s="18">
        <f t="shared" si="151"/>
        <v>658.780513103408</v>
      </c>
      <c r="M606" s="43">
        <f t="shared" si="152"/>
        <v>46.26267648198089</v>
      </c>
      <c r="N606" s="19">
        <f t="shared" si="153"/>
        <v>302.65042954511898</v>
      </c>
      <c r="O606">
        <v>23.94</v>
      </c>
      <c r="P606" s="17">
        <f t="shared" si="163"/>
        <v>156.61547999999999</v>
      </c>
      <c r="Q606" s="19">
        <f t="shared" si="164"/>
        <v>146.03494954511899</v>
      </c>
      <c r="R606" s="19">
        <f t="shared" si="156"/>
        <v>1381.28</v>
      </c>
      <c r="S606" s="43">
        <f t="shared" si="157"/>
        <v>390.33755027292858</v>
      </c>
      <c r="T606" s="19">
        <f t="shared" si="158"/>
        <v>1771.6175502729286</v>
      </c>
      <c r="U606" s="17"/>
      <c r="W606" s="19"/>
      <c r="X606">
        <f t="shared" si="159"/>
        <v>2015.854</v>
      </c>
      <c r="Y606" s="19">
        <f t="shared" si="160"/>
        <v>1928.2330302729288</v>
      </c>
      <c r="Z606" s="19">
        <f t="shared" si="161"/>
        <v>87.62096972707127</v>
      </c>
      <c r="AA606" s="19">
        <f t="shared" si="162"/>
        <v>58.413979818047601</v>
      </c>
    </row>
    <row r="607" spans="1:27" x14ac:dyDescent="0.3">
      <c r="A607" s="9">
        <v>41543</v>
      </c>
      <c r="B607" s="10" t="s">
        <v>3</v>
      </c>
      <c r="C607" s="11">
        <v>6</v>
      </c>
      <c r="D607" s="11">
        <v>14320</v>
      </c>
      <c r="E607">
        <v>20782</v>
      </c>
      <c r="F607">
        <f t="shared" si="149"/>
        <v>6.4619999999999997</v>
      </c>
      <c r="G607">
        <f t="shared" si="128"/>
        <v>9.7000000000000003E-2</v>
      </c>
      <c r="H607" s="22">
        <f>'Fuel usage &amp; cost'!$G$16</f>
        <v>1.4374228501645225</v>
      </c>
      <c r="I607" s="19">
        <f>'Fuel usage &amp; cost'!$B$13</f>
        <v>31.81</v>
      </c>
      <c r="J607" s="19">
        <f>'Fuel usage &amp; cost'!$F$13</f>
        <v>46.262676481980897</v>
      </c>
      <c r="K607" s="17">
        <f t="shared" si="150"/>
        <v>961.43094264852698</v>
      </c>
      <c r="L607" s="18">
        <f t="shared" si="151"/>
        <v>662.48152722196642</v>
      </c>
      <c r="M607" s="43">
        <f t="shared" si="152"/>
        <v>46.26267648198089</v>
      </c>
      <c r="N607" s="19">
        <f t="shared" si="153"/>
        <v>298.94941542656056</v>
      </c>
      <c r="O607">
        <v>26.04</v>
      </c>
      <c r="P607" s="17">
        <f t="shared" si="163"/>
        <v>168.27047999999999</v>
      </c>
      <c r="Q607" s="19">
        <f t="shared" si="164"/>
        <v>130.67893542656057</v>
      </c>
      <c r="R607" s="19">
        <f t="shared" si="156"/>
        <v>1389.04</v>
      </c>
      <c r="S607" s="43">
        <f t="shared" si="157"/>
        <v>380.13615874406366</v>
      </c>
      <c r="T607" s="19">
        <f t="shared" si="158"/>
        <v>1769.1761587440637</v>
      </c>
      <c r="U607" s="17"/>
      <c r="W607" s="19"/>
      <c r="X607">
        <f t="shared" si="159"/>
        <v>2015.854</v>
      </c>
      <c r="Y607" s="19">
        <f t="shared" si="160"/>
        <v>1937.4466387440636</v>
      </c>
      <c r="Z607" s="19">
        <f t="shared" si="161"/>
        <v>78.407361255936394</v>
      </c>
      <c r="AA607" s="19">
        <f t="shared" si="162"/>
        <v>52.271574170624234</v>
      </c>
    </row>
    <row r="608" spans="1:27" x14ac:dyDescent="0.3">
      <c r="A608" s="9">
        <v>41543</v>
      </c>
      <c r="B608" s="10" t="s">
        <v>3</v>
      </c>
      <c r="C608" s="11">
        <v>7</v>
      </c>
      <c r="D608" s="11">
        <v>14320</v>
      </c>
      <c r="E608">
        <v>20782</v>
      </c>
      <c r="F608">
        <f t="shared" si="149"/>
        <v>6.4619999999999997</v>
      </c>
      <c r="G608">
        <f t="shared" si="128"/>
        <v>9.7000000000000003E-2</v>
      </c>
      <c r="H608" s="22">
        <f>'Fuel usage &amp; cost'!$G$16</f>
        <v>1.4374228501645225</v>
      </c>
      <c r="I608" s="19">
        <f>'Fuel usage &amp; cost'!$B$13</f>
        <v>31.81</v>
      </c>
      <c r="J608" s="19">
        <f>'Fuel usage &amp; cost'!$F$13</f>
        <v>46.262676481980897</v>
      </c>
      <c r="K608" s="17">
        <f t="shared" si="150"/>
        <v>961.43094264852698</v>
      </c>
      <c r="L608" s="18">
        <f t="shared" si="151"/>
        <v>662.48152722196642</v>
      </c>
      <c r="M608" s="43">
        <f t="shared" si="152"/>
        <v>46.26267648198089</v>
      </c>
      <c r="N608" s="19">
        <f t="shared" si="153"/>
        <v>298.94941542656056</v>
      </c>
      <c r="O608">
        <v>30.49</v>
      </c>
      <c r="P608" s="17">
        <f t="shared" si="163"/>
        <v>197.02637999999999</v>
      </c>
      <c r="Q608" s="19">
        <f t="shared" si="164"/>
        <v>101.92303542656057</v>
      </c>
      <c r="R608" s="19">
        <f t="shared" si="156"/>
        <v>1389.04</v>
      </c>
      <c r="S608" s="43">
        <f t="shared" ref="S608:S671" si="165">F608*((G608*1000)-M608+(0.4*(M608-O608)))</f>
        <v>368.63379874406371</v>
      </c>
      <c r="T608" s="19">
        <f t="shared" ref="T608:T671" si="166">(D608*G608)+S608</f>
        <v>1757.6737987440638</v>
      </c>
      <c r="U608" s="17"/>
      <c r="W608" s="19"/>
      <c r="X608">
        <f t="shared" si="159"/>
        <v>2015.854</v>
      </c>
      <c r="Y608" s="19">
        <f t="shared" si="160"/>
        <v>1954.7001787440638</v>
      </c>
      <c r="Z608" s="19">
        <f t="shared" ref="Z608:Z671" si="167">X608-Y608</f>
        <v>61.153821255936236</v>
      </c>
      <c r="AA608" s="19">
        <f t="shared" si="162"/>
        <v>40.769214170624231</v>
      </c>
    </row>
    <row r="609" spans="1:27" x14ac:dyDescent="0.3">
      <c r="A609" s="9">
        <v>41543</v>
      </c>
      <c r="B609" s="10" t="s">
        <v>3</v>
      </c>
      <c r="C609" s="11">
        <v>8</v>
      </c>
      <c r="D609" s="11">
        <v>14220</v>
      </c>
      <c r="E609">
        <v>20782</v>
      </c>
      <c r="F609">
        <f t="shared" si="149"/>
        <v>6.5620000000000003</v>
      </c>
      <c r="G609">
        <f t="shared" si="128"/>
        <v>9.7000000000000003E-2</v>
      </c>
      <c r="H609" s="22">
        <f>'Fuel usage &amp; cost'!$G$16</f>
        <v>1.4374228501645225</v>
      </c>
      <c r="I609" s="19">
        <f>'Fuel usage &amp; cost'!$B$13</f>
        <v>31.81</v>
      </c>
      <c r="J609" s="19">
        <f>'Fuel usage &amp; cost'!$F$13</f>
        <v>46.262676481980897</v>
      </c>
      <c r="K609" s="17">
        <f t="shared" si="150"/>
        <v>961.43094264852698</v>
      </c>
      <c r="L609" s="18">
        <f t="shared" si="151"/>
        <v>657.85525957376842</v>
      </c>
      <c r="M609" s="43">
        <f t="shared" si="152"/>
        <v>46.262676481980876</v>
      </c>
      <c r="N609" s="19">
        <f t="shared" si="153"/>
        <v>303.57568307475856</v>
      </c>
      <c r="O609">
        <v>33.590000000000003</v>
      </c>
      <c r="P609" s="17">
        <f t="shared" si="163"/>
        <v>220.41758000000004</v>
      </c>
      <c r="Q609" s="19">
        <f t="shared" si="164"/>
        <v>83.158103074758515</v>
      </c>
      <c r="R609" s="19">
        <f t="shared" si="156"/>
        <v>1379.3400000000001</v>
      </c>
      <c r="S609" s="43">
        <f t="shared" si="165"/>
        <v>366.20155815514494</v>
      </c>
      <c r="T609" s="19">
        <f t="shared" si="166"/>
        <v>1745.5415581551451</v>
      </c>
      <c r="U609" s="17"/>
      <c r="W609" s="19"/>
      <c r="X609">
        <f t="shared" si="159"/>
        <v>2015.854</v>
      </c>
      <c r="Y609" s="19">
        <f t="shared" si="160"/>
        <v>1965.959138155145</v>
      </c>
      <c r="Z609" s="19">
        <f t="shared" si="167"/>
        <v>49.894861844855086</v>
      </c>
      <c r="AA609" s="19">
        <f t="shared" si="162"/>
        <v>33.263241229903407</v>
      </c>
    </row>
    <row r="610" spans="1:27" x14ac:dyDescent="0.3">
      <c r="A610" s="9">
        <v>41543</v>
      </c>
      <c r="B610" s="10" t="s">
        <v>3</v>
      </c>
      <c r="C610" s="11">
        <v>9</v>
      </c>
      <c r="D610" s="11">
        <v>13920</v>
      </c>
      <c r="E610">
        <v>20782</v>
      </c>
      <c r="F610">
        <f t="shared" si="149"/>
        <v>6.8620000000000001</v>
      </c>
      <c r="G610">
        <f t="shared" si="128"/>
        <v>9.7000000000000003E-2</v>
      </c>
      <c r="H610" s="22">
        <f>'Fuel usage &amp; cost'!$G$16</f>
        <v>1.4374228501645225</v>
      </c>
      <c r="I610" s="19">
        <f>'Fuel usage &amp; cost'!$B$13</f>
        <v>31.81</v>
      </c>
      <c r="J610" s="19">
        <f>'Fuel usage &amp; cost'!$F$13</f>
        <v>46.262676481980897</v>
      </c>
      <c r="K610" s="17">
        <f t="shared" si="150"/>
        <v>961.43094264852698</v>
      </c>
      <c r="L610" s="18">
        <f t="shared" si="151"/>
        <v>643.97645662917409</v>
      </c>
      <c r="M610" s="43">
        <f t="shared" si="152"/>
        <v>46.26267648198089</v>
      </c>
      <c r="N610" s="19">
        <f t="shared" si="153"/>
        <v>317.45448601935288</v>
      </c>
      <c r="O610">
        <v>31.89</v>
      </c>
      <c r="P610" s="17">
        <f t="shared" si="163"/>
        <v>218.82918000000001</v>
      </c>
      <c r="Q610" s="19">
        <f t="shared" si="164"/>
        <v>98.625306019352877</v>
      </c>
      <c r="R610" s="19">
        <f t="shared" si="156"/>
        <v>1350.24</v>
      </c>
      <c r="S610" s="43">
        <f t="shared" si="165"/>
        <v>387.60963638838831</v>
      </c>
      <c r="T610" s="19">
        <f t="shared" si="166"/>
        <v>1737.8496363883883</v>
      </c>
      <c r="U610" s="17"/>
      <c r="W610" s="19"/>
      <c r="X610">
        <f t="shared" si="159"/>
        <v>2015.854</v>
      </c>
      <c r="Y610" s="19">
        <f t="shared" si="160"/>
        <v>1956.6788163883882</v>
      </c>
      <c r="Z610" s="19">
        <f t="shared" si="167"/>
        <v>59.175183611611828</v>
      </c>
      <c r="AA610" s="19">
        <f t="shared" si="162"/>
        <v>39.450122407741155</v>
      </c>
    </row>
    <row r="611" spans="1:27" x14ac:dyDescent="0.3">
      <c r="A611" s="9">
        <v>41543</v>
      </c>
      <c r="B611" s="10" t="s">
        <v>3</v>
      </c>
      <c r="C611" s="11">
        <v>10</v>
      </c>
      <c r="D611" s="11">
        <v>14220</v>
      </c>
      <c r="E611">
        <v>20782</v>
      </c>
      <c r="F611">
        <f t="shared" si="149"/>
        <v>6.5620000000000003</v>
      </c>
      <c r="G611">
        <f t="shared" si="128"/>
        <v>9.7000000000000003E-2</v>
      </c>
      <c r="H611" s="22">
        <f>'Fuel usage &amp; cost'!$G$16</f>
        <v>1.4374228501645225</v>
      </c>
      <c r="I611" s="19">
        <f>'Fuel usage &amp; cost'!$B$13</f>
        <v>31.81</v>
      </c>
      <c r="J611" s="19">
        <f>'Fuel usage &amp; cost'!$F$13</f>
        <v>46.262676481980897</v>
      </c>
      <c r="K611" s="17">
        <f t="shared" si="150"/>
        <v>961.43094264852698</v>
      </c>
      <c r="L611" s="18">
        <f t="shared" si="151"/>
        <v>657.85525957376842</v>
      </c>
      <c r="M611" s="43">
        <f t="shared" si="152"/>
        <v>46.262676481980876</v>
      </c>
      <c r="N611" s="19">
        <f t="shared" si="153"/>
        <v>303.57568307475856</v>
      </c>
      <c r="O611">
        <v>34.130000000000003</v>
      </c>
      <c r="P611" s="17">
        <f t="shared" si="163"/>
        <v>223.96106000000003</v>
      </c>
      <c r="Q611" s="19">
        <f t="shared" si="164"/>
        <v>79.614623074758526</v>
      </c>
      <c r="R611" s="19">
        <f t="shared" si="156"/>
        <v>1379.3400000000001</v>
      </c>
      <c r="S611" s="43">
        <f t="shared" si="165"/>
        <v>364.78416615514493</v>
      </c>
      <c r="T611" s="19">
        <f t="shared" si="166"/>
        <v>1744.1241661551451</v>
      </c>
      <c r="U611" s="17"/>
      <c r="W611" s="19"/>
      <c r="X611">
        <f t="shared" si="159"/>
        <v>2015.854</v>
      </c>
      <c r="Y611" s="19">
        <f t="shared" si="160"/>
        <v>1968.0852261551452</v>
      </c>
      <c r="Z611" s="19">
        <f t="shared" si="167"/>
        <v>47.768773844854877</v>
      </c>
      <c r="AA611" s="19">
        <f t="shared" si="162"/>
        <v>31.845849229903411</v>
      </c>
    </row>
    <row r="612" spans="1:27" x14ac:dyDescent="0.3">
      <c r="A612" s="9">
        <v>41543</v>
      </c>
      <c r="B612" s="10" t="s">
        <v>3</v>
      </c>
      <c r="C612" s="11">
        <v>11</v>
      </c>
      <c r="D612" s="11">
        <v>14260</v>
      </c>
      <c r="E612">
        <v>20782</v>
      </c>
      <c r="F612">
        <f t="shared" si="149"/>
        <v>6.5220000000000002</v>
      </c>
      <c r="G612">
        <f t="shared" si="128"/>
        <v>9.7000000000000003E-2</v>
      </c>
      <c r="H612" s="22">
        <f>'Fuel usage &amp; cost'!$G$16</f>
        <v>1.4374228501645225</v>
      </c>
      <c r="I612" s="19">
        <f>'Fuel usage &amp; cost'!$B$13</f>
        <v>31.81</v>
      </c>
      <c r="J612" s="19">
        <f>'Fuel usage &amp; cost'!$F$13</f>
        <v>46.262676481980897</v>
      </c>
      <c r="K612" s="17">
        <f t="shared" si="150"/>
        <v>961.43094264852698</v>
      </c>
      <c r="L612" s="18">
        <f t="shared" si="151"/>
        <v>659.70576663304757</v>
      </c>
      <c r="M612" s="43">
        <f t="shared" si="152"/>
        <v>46.26267648198089</v>
      </c>
      <c r="N612" s="19">
        <f t="shared" si="153"/>
        <v>301.72517601547941</v>
      </c>
      <c r="O612">
        <v>37.979999999999997</v>
      </c>
      <c r="P612" s="17">
        <f t="shared" si="163"/>
        <v>247.70555999999999</v>
      </c>
      <c r="Q612" s="19">
        <f t="shared" si="164"/>
        <v>54.019616015479414</v>
      </c>
      <c r="R612" s="19">
        <f t="shared" si="156"/>
        <v>1383.22</v>
      </c>
      <c r="S612" s="43">
        <f t="shared" si="165"/>
        <v>352.51667039071242</v>
      </c>
      <c r="T612" s="19">
        <f t="shared" si="166"/>
        <v>1735.7366703907123</v>
      </c>
      <c r="U612" s="17"/>
      <c r="W612" s="19"/>
      <c r="X612">
        <f t="shared" si="159"/>
        <v>2015.854</v>
      </c>
      <c r="Y612" s="19">
        <f t="shared" si="160"/>
        <v>1983.4422303907124</v>
      </c>
      <c r="Z612" s="19">
        <f t="shared" si="167"/>
        <v>32.411769609287603</v>
      </c>
      <c r="AA612" s="19">
        <f t="shared" si="162"/>
        <v>21.607846406191769</v>
      </c>
    </row>
    <row r="613" spans="1:27" x14ac:dyDescent="0.3">
      <c r="A613" s="9">
        <v>41543</v>
      </c>
      <c r="B613" s="10" t="s">
        <v>3</v>
      </c>
      <c r="C613" s="11">
        <v>12</v>
      </c>
      <c r="D613" s="11">
        <v>14280</v>
      </c>
      <c r="E613">
        <v>20782</v>
      </c>
      <c r="F613">
        <f t="shared" si="149"/>
        <v>6.5019999999999998</v>
      </c>
      <c r="G613">
        <f t="shared" si="128"/>
        <v>9.7000000000000003E-2</v>
      </c>
      <c r="H613" s="22">
        <f>'Fuel usage &amp; cost'!$G$16</f>
        <v>1.4374228501645225</v>
      </c>
      <c r="I613" s="19">
        <f>'Fuel usage &amp; cost'!$B$13</f>
        <v>31.81</v>
      </c>
      <c r="J613" s="19">
        <f>'Fuel usage &amp; cost'!$F$13</f>
        <v>46.262676481980897</v>
      </c>
      <c r="K613" s="17">
        <f t="shared" si="150"/>
        <v>961.43094264852698</v>
      </c>
      <c r="L613" s="18">
        <f t="shared" si="151"/>
        <v>660.63102016268715</v>
      </c>
      <c r="M613" s="43">
        <f t="shared" si="152"/>
        <v>46.262676481980918</v>
      </c>
      <c r="N613" s="19">
        <f t="shared" si="153"/>
        <v>300.79992248583983</v>
      </c>
      <c r="O613">
        <v>37.520000000000003</v>
      </c>
      <c r="P613" s="17">
        <f t="shared" si="163"/>
        <v>243.95504000000003</v>
      </c>
      <c r="Q613" s="19">
        <f t="shared" si="164"/>
        <v>56.844882485839804</v>
      </c>
      <c r="R613" s="19">
        <f t="shared" si="156"/>
        <v>1385.16</v>
      </c>
      <c r="S613" s="43">
        <f t="shared" si="165"/>
        <v>352.63203050849603</v>
      </c>
      <c r="T613" s="19">
        <f t="shared" si="166"/>
        <v>1737.7920305084961</v>
      </c>
      <c r="U613" s="17"/>
      <c r="W613" s="19"/>
      <c r="X613">
        <f t="shared" si="159"/>
        <v>2015.854</v>
      </c>
      <c r="Y613" s="19">
        <f t="shared" si="160"/>
        <v>1981.7470705084963</v>
      </c>
      <c r="Z613" s="19">
        <f t="shared" si="167"/>
        <v>34.106929491503706</v>
      </c>
      <c r="AA613" s="19">
        <f t="shared" si="162"/>
        <v>22.737952994335924</v>
      </c>
    </row>
    <row r="614" spans="1:27" x14ac:dyDescent="0.3">
      <c r="A614" s="9">
        <v>41543</v>
      </c>
      <c r="B614" s="10" t="s">
        <v>3</v>
      </c>
      <c r="C614" s="11">
        <v>13</v>
      </c>
      <c r="D614" s="11">
        <v>14360</v>
      </c>
      <c r="E614">
        <v>20782</v>
      </c>
      <c r="F614">
        <f t="shared" si="149"/>
        <v>6.4219999999999997</v>
      </c>
      <c r="G614">
        <f t="shared" si="128"/>
        <v>9.7000000000000003E-2</v>
      </c>
      <c r="H614" s="22">
        <f>'Fuel usage &amp; cost'!$G$16</f>
        <v>1.4374228501645225</v>
      </c>
      <c r="I614" s="19">
        <f>'Fuel usage &amp; cost'!$B$13</f>
        <v>31.81</v>
      </c>
      <c r="J614" s="19">
        <f>'Fuel usage &amp; cost'!$F$13</f>
        <v>46.262676481980897</v>
      </c>
      <c r="K614" s="17">
        <f t="shared" si="150"/>
        <v>961.43094264852698</v>
      </c>
      <c r="L614" s="18">
        <f t="shared" si="151"/>
        <v>664.33203428124568</v>
      </c>
      <c r="M614" s="43">
        <f t="shared" si="152"/>
        <v>46.262676481980904</v>
      </c>
      <c r="N614" s="19">
        <f t="shared" si="153"/>
        <v>297.0989083672813</v>
      </c>
      <c r="O614">
        <v>36.08</v>
      </c>
      <c r="P614" s="17">
        <f t="shared" si="163"/>
        <v>231.70575999999997</v>
      </c>
      <c r="Q614" s="19">
        <f t="shared" si="164"/>
        <v>65.393148367281327</v>
      </c>
      <c r="R614" s="19">
        <f t="shared" si="156"/>
        <v>1392.92</v>
      </c>
      <c r="S614" s="43">
        <f t="shared" si="165"/>
        <v>351.99235097963117</v>
      </c>
      <c r="T614" s="19">
        <f t="shared" si="166"/>
        <v>1744.9123509796314</v>
      </c>
      <c r="U614" s="17"/>
      <c r="W614" s="19"/>
      <c r="X614">
        <f t="shared" si="159"/>
        <v>2015.854</v>
      </c>
      <c r="Y614" s="19">
        <f t="shared" si="160"/>
        <v>1976.6181109796312</v>
      </c>
      <c r="Z614" s="19">
        <f t="shared" si="167"/>
        <v>39.235889020368859</v>
      </c>
      <c r="AA614" s="19">
        <f t="shared" si="162"/>
        <v>26.157259346912532</v>
      </c>
    </row>
    <row r="615" spans="1:27" x14ac:dyDescent="0.3">
      <c r="A615" s="9">
        <v>41543</v>
      </c>
      <c r="B615" s="10" t="s">
        <v>3</v>
      </c>
      <c r="C615" s="11">
        <v>14</v>
      </c>
      <c r="D615" s="11">
        <v>14300</v>
      </c>
      <c r="E615">
        <v>20782</v>
      </c>
      <c r="F615">
        <f t="shared" si="149"/>
        <v>6.4820000000000002</v>
      </c>
      <c r="G615">
        <f t="shared" si="128"/>
        <v>9.7000000000000003E-2</v>
      </c>
      <c r="H615" s="22">
        <f>'Fuel usage &amp; cost'!$G$16</f>
        <v>1.4374228501645225</v>
      </c>
      <c r="I615" s="19">
        <f>'Fuel usage &amp; cost'!$B$13</f>
        <v>31.81</v>
      </c>
      <c r="J615" s="19">
        <f>'Fuel usage &amp; cost'!$F$13</f>
        <v>46.262676481980897</v>
      </c>
      <c r="K615" s="17">
        <f t="shared" si="150"/>
        <v>961.43094264852698</v>
      </c>
      <c r="L615" s="18">
        <f t="shared" si="151"/>
        <v>661.55627369232684</v>
      </c>
      <c r="M615" s="43">
        <f t="shared" si="152"/>
        <v>46.26267648198089</v>
      </c>
      <c r="N615" s="19">
        <f t="shared" si="153"/>
        <v>299.87466895620014</v>
      </c>
      <c r="O615">
        <v>37.630000000000003</v>
      </c>
      <c r="P615" s="17">
        <f t="shared" si="163"/>
        <v>243.91766000000001</v>
      </c>
      <c r="Q615" s="19">
        <f t="shared" si="164"/>
        <v>55.957008956200127</v>
      </c>
      <c r="R615" s="19">
        <f t="shared" si="156"/>
        <v>1387.1000000000001</v>
      </c>
      <c r="S615" s="43">
        <f t="shared" si="165"/>
        <v>351.26213462627993</v>
      </c>
      <c r="T615" s="19">
        <f t="shared" si="166"/>
        <v>1738.3621346262801</v>
      </c>
      <c r="U615" s="17"/>
      <c r="W615" s="19"/>
      <c r="X615">
        <f t="shared" si="159"/>
        <v>2015.854</v>
      </c>
      <c r="Y615" s="19">
        <f t="shared" si="160"/>
        <v>1982.2797946262799</v>
      </c>
      <c r="Z615" s="19">
        <f t="shared" si="167"/>
        <v>33.574205373720133</v>
      </c>
      <c r="AA615" s="19">
        <f t="shared" si="162"/>
        <v>22.382803582480051</v>
      </c>
    </row>
    <row r="616" spans="1:27" x14ac:dyDescent="0.3">
      <c r="A616" s="9">
        <v>41543</v>
      </c>
      <c r="B616" s="10" t="s">
        <v>3</v>
      </c>
      <c r="C616" s="11">
        <v>15</v>
      </c>
      <c r="D616" s="11">
        <v>14320</v>
      </c>
      <c r="E616">
        <v>20782</v>
      </c>
      <c r="F616">
        <f t="shared" si="149"/>
        <v>6.4619999999999997</v>
      </c>
      <c r="G616">
        <f t="shared" si="128"/>
        <v>9.7000000000000003E-2</v>
      </c>
      <c r="H616" s="22">
        <f>'Fuel usage &amp; cost'!$G$16</f>
        <v>1.4374228501645225</v>
      </c>
      <c r="I616" s="19">
        <f>'Fuel usage &amp; cost'!$B$13</f>
        <v>31.81</v>
      </c>
      <c r="J616" s="19">
        <f>'Fuel usage &amp; cost'!$F$13</f>
        <v>46.262676481980897</v>
      </c>
      <c r="K616" s="17">
        <f t="shared" si="150"/>
        <v>961.43094264852698</v>
      </c>
      <c r="L616" s="18">
        <f t="shared" si="151"/>
        <v>662.48152722196642</v>
      </c>
      <c r="M616" s="43">
        <f t="shared" si="152"/>
        <v>46.26267648198089</v>
      </c>
      <c r="N616" s="19">
        <f t="shared" si="153"/>
        <v>298.94941542656056</v>
      </c>
      <c r="O616">
        <v>36.450000000000003</v>
      </c>
      <c r="P616" s="17">
        <f t="shared" si="163"/>
        <v>235.53990000000002</v>
      </c>
      <c r="Q616" s="19">
        <f t="shared" si="164"/>
        <v>63.409515426560546</v>
      </c>
      <c r="R616" s="19">
        <f t="shared" si="156"/>
        <v>1389.04</v>
      </c>
      <c r="S616" s="43">
        <f t="shared" si="165"/>
        <v>353.22839074406363</v>
      </c>
      <c r="T616" s="19">
        <f t="shared" si="166"/>
        <v>1742.2683907440637</v>
      </c>
      <c r="U616" s="17"/>
      <c r="W616" s="19"/>
      <c r="X616">
        <f t="shared" si="159"/>
        <v>2015.854</v>
      </c>
      <c r="Y616" s="19">
        <f t="shared" si="160"/>
        <v>1977.8082907440637</v>
      </c>
      <c r="Z616" s="19">
        <f t="shared" si="167"/>
        <v>38.045709255936345</v>
      </c>
      <c r="AA616" s="19">
        <f t="shared" si="162"/>
        <v>25.363806170624219</v>
      </c>
    </row>
    <row r="617" spans="1:27" x14ac:dyDescent="0.3">
      <c r="A617" s="9">
        <v>41543</v>
      </c>
      <c r="B617" s="10" t="s">
        <v>3</v>
      </c>
      <c r="C617" s="11">
        <v>16</v>
      </c>
      <c r="D617" s="11">
        <v>14320</v>
      </c>
      <c r="E617">
        <v>20782</v>
      </c>
      <c r="F617">
        <f t="shared" si="149"/>
        <v>6.4619999999999997</v>
      </c>
      <c r="G617">
        <f t="shared" si="128"/>
        <v>9.7000000000000003E-2</v>
      </c>
      <c r="H617" s="22">
        <f>'Fuel usage &amp; cost'!$G$16</f>
        <v>1.4374228501645225</v>
      </c>
      <c r="I617" s="19">
        <f>'Fuel usage &amp; cost'!$B$13</f>
        <v>31.81</v>
      </c>
      <c r="J617" s="19">
        <f>'Fuel usage &amp; cost'!$F$13</f>
        <v>46.262676481980897</v>
      </c>
      <c r="K617" s="17">
        <f t="shared" si="150"/>
        <v>961.43094264852698</v>
      </c>
      <c r="L617" s="18">
        <f t="shared" si="151"/>
        <v>662.48152722196642</v>
      </c>
      <c r="M617" s="43">
        <f t="shared" si="152"/>
        <v>46.26267648198089</v>
      </c>
      <c r="N617" s="19">
        <f t="shared" si="153"/>
        <v>298.94941542656056</v>
      </c>
      <c r="O617">
        <v>37.159999999999997</v>
      </c>
      <c r="P617" s="17">
        <f t="shared" si="163"/>
        <v>240.12791999999996</v>
      </c>
      <c r="Q617" s="19">
        <f t="shared" si="164"/>
        <v>58.821495426560602</v>
      </c>
      <c r="R617" s="19">
        <f t="shared" si="156"/>
        <v>1389.04</v>
      </c>
      <c r="S617" s="43">
        <f t="shared" si="165"/>
        <v>351.39318274406372</v>
      </c>
      <c r="T617" s="19">
        <f t="shared" si="166"/>
        <v>1740.4331827440637</v>
      </c>
      <c r="U617" s="17"/>
      <c r="W617" s="19"/>
      <c r="X617">
        <f t="shared" si="159"/>
        <v>2015.854</v>
      </c>
      <c r="Y617" s="19">
        <f t="shared" si="160"/>
        <v>1980.5611027440636</v>
      </c>
      <c r="Z617" s="19">
        <f t="shared" si="167"/>
        <v>35.292897255936396</v>
      </c>
      <c r="AA617" s="19">
        <f t="shared" si="162"/>
        <v>23.528598170624242</v>
      </c>
    </row>
    <row r="618" spans="1:27" x14ac:dyDescent="0.3">
      <c r="A618" s="9">
        <v>41543</v>
      </c>
      <c r="B618" s="10" t="s">
        <v>3</v>
      </c>
      <c r="C618" s="11">
        <v>17</v>
      </c>
      <c r="D618" s="11">
        <v>14300</v>
      </c>
      <c r="E618">
        <v>20782</v>
      </c>
      <c r="F618">
        <f t="shared" si="149"/>
        <v>6.4820000000000002</v>
      </c>
      <c r="G618">
        <f t="shared" si="128"/>
        <v>9.7000000000000003E-2</v>
      </c>
      <c r="H618" s="22">
        <f>'Fuel usage &amp; cost'!$G$16</f>
        <v>1.4374228501645225</v>
      </c>
      <c r="I618" s="19">
        <f>'Fuel usage &amp; cost'!$B$13</f>
        <v>31.81</v>
      </c>
      <c r="J618" s="19">
        <f>'Fuel usage &amp; cost'!$F$13</f>
        <v>46.262676481980897</v>
      </c>
      <c r="K618" s="17">
        <f t="shared" si="150"/>
        <v>961.43094264852698</v>
      </c>
      <c r="L618" s="18">
        <f t="shared" si="151"/>
        <v>661.55627369232684</v>
      </c>
      <c r="M618" s="43">
        <f t="shared" si="152"/>
        <v>46.26267648198089</v>
      </c>
      <c r="N618" s="19">
        <f t="shared" si="153"/>
        <v>299.87466895620014</v>
      </c>
      <c r="O618">
        <v>35.89</v>
      </c>
      <c r="P618" s="17">
        <f t="shared" si="163"/>
        <v>232.63898</v>
      </c>
      <c r="Q618" s="19">
        <f t="shared" si="164"/>
        <v>67.235688956200136</v>
      </c>
      <c r="R618" s="19">
        <f t="shared" si="156"/>
        <v>1387.1000000000001</v>
      </c>
      <c r="S618" s="43">
        <f t="shared" si="165"/>
        <v>355.77360662627996</v>
      </c>
      <c r="T618" s="19">
        <f t="shared" si="166"/>
        <v>1742.87360662628</v>
      </c>
      <c r="U618" s="17"/>
      <c r="W618" s="19"/>
      <c r="X618">
        <f t="shared" si="159"/>
        <v>2015.854</v>
      </c>
      <c r="Y618" s="19">
        <f t="shared" si="160"/>
        <v>1975.5125866262799</v>
      </c>
      <c r="Z618" s="19">
        <f t="shared" si="167"/>
        <v>40.341413373720115</v>
      </c>
      <c r="AA618" s="19">
        <f t="shared" si="162"/>
        <v>26.894275582480056</v>
      </c>
    </row>
    <row r="619" spans="1:27" x14ac:dyDescent="0.3">
      <c r="A619" s="9">
        <v>41543</v>
      </c>
      <c r="B619" s="10" t="s">
        <v>3</v>
      </c>
      <c r="C619" s="11">
        <v>18</v>
      </c>
      <c r="D619" s="11">
        <v>14240</v>
      </c>
      <c r="E619">
        <v>20782</v>
      </c>
      <c r="F619">
        <f t="shared" si="149"/>
        <v>6.5419999999999998</v>
      </c>
      <c r="G619">
        <f t="shared" ref="G619:G682" si="168">$G$362</f>
        <v>9.7000000000000003E-2</v>
      </c>
      <c r="H619" s="22">
        <f>'Fuel usage &amp; cost'!$G$16</f>
        <v>1.4374228501645225</v>
      </c>
      <c r="I619" s="19">
        <f>'Fuel usage &amp; cost'!$B$13</f>
        <v>31.81</v>
      </c>
      <c r="J619" s="19">
        <f>'Fuel usage &amp; cost'!$F$13</f>
        <v>46.262676481980897</v>
      </c>
      <c r="K619" s="17">
        <f t="shared" si="150"/>
        <v>961.43094264852698</v>
      </c>
      <c r="L619" s="18">
        <f t="shared" si="151"/>
        <v>658.780513103408</v>
      </c>
      <c r="M619" s="43">
        <f t="shared" si="152"/>
        <v>46.26267648198089</v>
      </c>
      <c r="N619" s="19">
        <f t="shared" si="153"/>
        <v>302.65042954511898</v>
      </c>
      <c r="O619">
        <v>34.549999999999997</v>
      </c>
      <c r="P619" s="17">
        <f t="shared" si="163"/>
        <v>226.02609999999999</v>
      </c>
      <c r="Q619" s="19">
        <f t="shared" si="164"/>
        <v>76.624329545118997</v>
      </c>
      <c r="R619" s="19">
        <f t="shared" si="156"/>
        <v>1381.28</v>
      </c>
      <c r="S619" s="43">
        <f t="shared" si="165"/>
        <v>362.57330227292863</v>
      </c>
      <c r="T619" s="19">
        <f t="shared" si="166"/>
        <v>1743.8533022729287</v>
      </c>
      <c r="U619" s="17"/>
      <c r="W619" s="19"/>
      <c r="X619">
        <f t="shared" si="159"/>
        <v>2015.854</v>
      </c>
      <c r="Y619" s="19">
        <f t="shared" si="160"/>
        <v>1969.8794022729289</v>
      </c>
      <c r="Z619" s="19">
        <f t="shared" si="167"/>
        <v>45.974597727071114</v>
      </c>
      <c r="AA619" s="19">
        <f t="shared" si="162"/>
        <v>30.649731818047599</v>
      </c>
    </row>
    <row r="620" spans="1:27" x14ac:dyDescent="0.3">
      <c r="A620" s="9">
        <v>41543</v>
      </c>
      <c r="B620" s="10" t="s">
        <v>3</v>
      </c>
      <c r="C620" s="11">
        <v>19</v>
      </c>
      <c r="D620" s="11">
        <v>14180</v>
      </c>
      <c r="E620">
        <v>20782</v>
      </c>
      <c r="F620">
        <f t="shared" si="149"/>
        <v>6.6020000000000003</v>
      </c>
      <c r="G620">
        <f t="shared" si="168"/>
        <v>9.7000000000000003E-2</v>
      </c>
      <c r="H620" s="22">
        <f>'Fuel usage &amp; cost'!$G$16</f>
        <v>1.4374228501645225</v>
      </c>
      <c r="I620" s="19">
        <f>'Fuel usage &amp; cost'!$B$13</f>
        <v>31.81</v>
      </c>
      <c r="J620" s="19">
        <f>'Fuel usage &amp; cost'!$F$13</f>
        <v>46.262676481980897</v>
      </c>
      <c r="K620" s="17">
        <f t="shared" si="150"/>
        <v>961.43094264852698</v>
      </c>
      <c r="L620" s="18">
        <f t="shared" si="151"/>
        <v>656.00475251448916</v>
      </c>
      <c r="M620" s="43">
        <f t="shared" si="152"/>
        <v>46.26267648198089</v>
      </c>
      <c r="N620" s="19">
        <f t="shared" si="153"/>
        <v>305.42619013403782</v>
      </c>
      <c r="O620">
        <v>38.090000000000003</v>
      </c>
      <c r="P620" s="17">
        <f t="shared" si="163"/>
        <v>251.47018000000003</v>
      </c>
      <c r="Q620" s="19">
        <f t="shared" si="164"/>
        <v>53.956010134037797</v>
      </c>
      <c r="R620" s="19">
        <f t="shared" si="156"/>
        <v>1375.46</v>
      </c>
      <c r="S620" s="43">
        <f t="shared" si="165"/>
        <v>356.55021391957729</v>
      </c>
      <c r="T620" s="19">
        <f t="shared" si="166"/>
        <v>1732.0102139195774</v>
      </c>
      <c r="U620" s="17"/>
      <c r="W620" s="19"/>
      <c r="X620">
        <f t="shared" si="159"/>
        <v>2015.854</v>
      </c>
      <c r="Y620" s="19">
        <f t="shared" si="160"/>
        <v>1983.4803939195774</v>
      </c>
      <c r="Z620" s="19">
        <f t="shared" si="167"/>
        <v>32.373606080422633</v>
      </c>
      <c r="AA620" s="19">
        <f t="shared" si="162"/>
        <v>21.582404053615122</v>
      </c>
    </row>
    <row r="621" spans="1:27" x14ac:dyDescent="0.3">
      <c r="A621" s="9">
        <v>41543</v>
      </c>
      <c r="B621" s="10" t="s">
        <v>3</v>
      </c>
      <c r="C621" s="11">
        <v>20</v>
      </c>
      <c r="D621" s="11">
        <v>14240</v>
      </c>
      <c r="E621">
        <v>20782</v>
      </c>
      <c r="F621">
        <f t="shared" si="149"/>
        <v>6.5419999999999998</v>
      </c>
      <c r="G621">
        <f t="shared" si="168"/>
        <v>9.7000000000000003E-2</v>
      </c>
      <c r="H621" s="22">
        <f>'Fuel usage &amp; cost'!$G$16</f>
        <v>1.4374228501645225</v>
      </c>
      <c r="I621" s="19">
        <f>'Fuel usage &amp; cost'!$B$13</f>
        <v>31.81</v>
      </c>
      <c r="J621" s="19">
        <f>'Fuel usage &amp; cost'!$F$13</f>
        <v>46.262676481980897</v>
      </c>
      <c r="K621" s="17">
        <f t="shared" si="150"/>
        <v>961.43094264852698</v>
      </c>
      <c r="L621" s="18">
        <f t="shared" si="151"/>
        <v>658.780513103408</v>
      </c>
      <c r="M621" s="43">
        <f t="shared" si="152"/>
        <v>46.26267648198089</v>
      </c>
      <c r="N621" s="19">
        <f t="shared" si="153"/>
        <v>302.65042954511898</v>
      </c>
      <c r="O621">
        <v>40.65</v>
      </c>
      <c r="P621" s="17">
        <f t="shared" si="163"/>
        <v>265.9323</v>
      </c>
      <c r="Q621" s="19">
        <f t="shared" si="164"/>
        <v>36.718129545118984</v>
      </c>
      <c r="R621" s="19">
        <f t="shared" si="156"/>
        <v>1381.28</v>
      </c>
      <c r="S621" s="43">
        <f t="shared" si="165"/>
        <v>346.6108222729286</v>
      </c>
      <c r="T621" s="19">
        <f t="shared" si="166"/>
        <v>1727.8908222729285</v>
      </c>
      <c r="U621" s="17"/>
      <c r="W621" s="19"/>
      <c r="X621">
        <f t="shared" si="159"/>
        <v>2015.854</v>
      </c>
      <c r="Y621" s="19">
        <f t="shared" si="160"/>
        <v>1993.8231222729287</v>
      </c>
      <c r="Z621" s="19">
        <f t="shared" si="167"/>
        <v>22.030877727071356</v>
      </c>
      <c r="AA621" s="19">
        <f t="shared" si="162"/>
        <v>14.687251818047594</v>
      </c>
    </row>
    <row r="622" spans="1:27" x14ac:dyDescent="0.3">
      <c r="A622" s="9">
        <v>41543</v>
      </c>
      <c r="B622" s="10" t="s">
        <v>3</v>
      </c>
      <c r="C622" s="11">
        <v>21</v>
      </c>
      <c r="D622" s="11">
        <v>14240</v>
      </c>
      <c r="E622">
        <v>20782</v>
      </c>
      <c r="F622">
        <f t="shared" si="149"/>
        <v>6.5419999999999998</v>
      </c>
      <c r="G622">
        <f t="shared" si="168"/>
        <v>9.7000000000000003E-2</v>
      </c>
      <c r="H622" s="22">
        <f>'Fuel usage &amp; cost'!$G$16</f>
        <v>1.4374228501645225</v>
      </c>
      <c r="I622" s="19">
        <f>'Fuel usage &amp; cost'!$B$13</f>
        <v>31.81</v>
      </c>
      <c r="J622" s="19">
        <f>'Fuel usage &amp; cost'!$F$13</f>
        <v>46.262676481980897</v>
      </c>
      <c r="K622" s="17">
        <f t="shared" si="150"/>
        <v>961.43094264852698</v>
      </c>
      <c r="L622" s="18">
        <f t="shared" si="151"/>
        <v>658.780513103408</v>
      </c>
      <c r="M622" s="43">
        <f t="shared" si="152"/>
        <v>46.26267648198089</v>
      </c>
      <c r="N622" s="19">
        <f t="shared" si="153"/>
        <v>302.65042954511898</v>
      </c>
      <c r="O622">
        <v>37.049999999999997</v>
      </c>
      <c r="P622" s="17">
        <f t="shared" si="163"/>
        <v>242.38109999999998</v>
      </c>
      <c r="Q622" s="19">
        <f t="shared" si="164"/>
        <v>60.269329545119007</v>
      </c>
      <c r="R622" s="19">
        <f t="shared" si="156"/>
        <v>1381.28</v>
      </c>
      <c r="S622" s="43">
        <f t="shared" si="165"/>
        <v>356.0313022729286</v>
      </c>
      <c r="T622" s="19">
        <f t="shared" si="166"/>
        <v>1737.3113022729285</v>
      </c>
      <c r="U622" s="17"/>
      <c r="W622" s="19"/>
      <c r="X622">
        <f t="shared" si="159"/>
        <v>2015.854</v>
      </c>
      <c r="Y622" s="19">
        <f t="shared" si="160"/>
        <v>1979.6924022729288</v>
      </c>
      <c r="Z622" s="19">
        <f t="shared" si="167"/>
        <v>36.161597727071239</v>
      </c>
      <c r="AA622" s="19">
        <f t="shared" si="162"/>
        <v>24.107731818047604</v>
      </c>
    </row>
    <row r="623" spans="1:27" x14ac:dyDescent="0.3">
      <c r="A623" s="9">
        <v>41543</v>
      </c>
      <c r="B623" s="10" t="s">
        <v>3</v>
      </c>
      <c r="C623" s="11">
        <v>22</v>
      </c>
      <c r="D623" s="11">
        <v>14180</v>
      </c>
      <c r="E623">
        <v>20782</v>
      </c>
      <c r="F623">
        <f t="shared" si="149"/>
        <v>6.6020000000000003</v>
      </c>
      <c r="G623">
        <f t="shared" si="168"/>
        <v>9.7000000000000003E-2</v>
      </c>
      <c r="H623" s="22">
        <f>'Fuel usage &amp; cost'!$G$16</f>
        <v>1.4374228501645225</v>
      </c>
      <c r="I623" s="19">
        <f>'Fuel usage &amp; cost'!$B$13</f>
        <v>31.81</v>
      </c>
      <c r="J623" s="19">
        <f>'Fuel usage &amp; cost'!$F$13</f>
        <v>46.262676481980897</v>
      </c>
      <c r="K623" s="17">
        <f t="shared" si="150"/>
        <v>961.43094264852698</v>
      </c>
      <c r="L623" s="18">
        <f t="shared" si="151"/>
        <v>656.00475251448916</v>
      </c>
      <c r="M623" s="43">
        <f t="shared" si="152"/>
        <v>46.26267648198089</v>
      </c>
      <c r="N623" s="19">
        <f t="shared" si="153"/>
        <v>305.42619013403782</v>
      </c>
      <c r="O623">
        <v>31.68</v>
      </c>
      <c r="P623" s="17">
        <f t="shared" si="163"/>
        <v>209.15136000000001</v>
      </c>
      <c r="Q623" s="19">
        <f t="shared" si="164"/>
        <v>96.274830134037813</v>
      </c>
      <c r="R623" s="19">
        <f t="shared" si="156"/>
        <v>1375.46</v>
      </c>
      <c r="S623" s="43">
        <f t="shared" si="165"/>
        <v>373.47774191957728</v>
      </c>
      <c r="T623" s="19">
        <f t="shared" si="166"/>
        <v>1748.9377419195773</v>
      </c>
      <c r="U623" s="17"/>
      <c r="W623" s="19"/>
      <c r="X623">
        <f t="shared" si="159"/>
        <v>2015.854</v>
      </c>
      <c r="Y623" s="19">
        <f t="shared" si="160"/>
        <v>1958.0891019195774</v>
      </c>
      <c r="Z623" s="19">
        <f t="shared" si="167"/>
        <v>57.764898080422654</v>
      </c>
      <c r="AA623" s="19">
        <f t="shared" si="162"/>
        <v>38.509932053615131</v>
      </c>
    </row>
    <row r="624" spans="1:27" x14ac:dyDescent="0.3">
      <c r="A624" s="9">
        <v>41543</v>
      </c>
      <c r="B624" s="10" t="s">
        <v>3</v>
      </c>
      <c r="C624" s="11">
        <v>23</v>
      </c>
      <c r="D624" s="11">
        <v>14120</v>
      </c>
      <c r="E624">
        <v>20782</v>
      </c>
      <c r="F624">
        <f t="shared" si="149"/>
        <v>6.6619999999999999</v>
      </c>
      <c r="G624">
        <f t="shared" si="168"/>
        <v>9.7000000000000003E-2</v>
      </c>
      <c r="H624" s="22">
        <f>'Fuel usage &amp; cost'!$G$16</f>
        <v>1.4374228501645225</v>
      </c>
      <c r="I624" s="19">
        <f>'Fuel usage &amp; cost'!$B$13</f>
        <v>31.81</v>
      </c>
      <c r="J624" s="19">
        <f>'Fuel usage &amp; cost'!$F$13</f>
        <v>46.262676481980897</v>
      </c>
      <c r="K624" s="17">
        <f t="shared" si="150"/>
        <v>961.43094264852698</v>
      </c>
      <c r="L624" s="18">
        <f t="shared" si="151"/>
        <v>653.2289919255702</v>
      </c>
      <c r="M624" s="43">
        <f t="shared" si="152"/>
        <v>46.262676481980904</v>
      </c>
      <c r="N624" s="19">
        <f t="shared" si="153"/>
        <v>308.20195072295678</v>
      </c>
      <c r="O624">
        <v>28.05</v>
      </c>
      <c r="P624" s="17">
        <f t="shared" si="163"/>
        <v>186.8691</v>
      </c>
      <c r="Q624" s="19">
        <f t="shared" si="164"/>
        <v>121.33285072295678</v>
      </c>
      <c r="R624" s="19">
        <f t="shared" si="156"/>
        <v>1369.64</v>
      </c>
      <c r="S624" s="43">
        <f t="shared" si="165"/>
        <v>386.54518956622593</v>
      </c>
      <c r="T624" s="19">
        <f t="shared" si="166"/>
        <v>1756.185189566226</v>
      </c>
      <c r="U624" s="17"/>
      <c r="W624" s="19"/>
      <c r="X624">
        <f t="shared" si="159"/>
        <v>2015.854</v>
      </c>
      <c r="Y624" s="19">
        <f t="shared" si="160"/>
        <v>1943.0542895662259</v>
      </c>
      <c r="Z624" s="19">
        <f t="shared" si="167"/>
        <v>72.79971043377418</v>
      </c>
      <c r="AA624" s="19">
        <f t="shared" si="162"/>
        <v>48.533140289182711</v>
      </c>
    </row>
    <row r="625" spans="1:27" x14ac:dyDescent="0.3">
      <c r="A625" s="9">
        <v>41543</v>
      </c>
      <c r="B625" s="10" t="s">
        <v>3</v>
      </c>
      <c r="C625" s="11">
        <v>24</v>
      </c>
      <c r="D625" s="11">
        <v>14180</v>
      </c>
      <c r="E625">
        <v>20782</v>
      </c>
      <c r="F625">
        <f t="shared" si="149"/>
        <v>6.6020000000000003</v>
      </c>
      <c r="G625">
        <f t="shared" si="168"/>
        <v>9.7000000000000003E-2</v>
      </c>
      <c r="H625" s="22">
        <f>'Fuel usage &amp; cost'!$G$16</f>
        <v>1.4374228501645225</v>
      </c>
      <c r="I625" s="19">
        <f>'Fuel usage &amp; cost'!$B$13</f>
        <v>31.81</v>
      </c>
      <c r="J625" s="19">
        <f>'Fuel usage &amp; cost'!$F$13</f>
        <v>46.262676481980897</v>
      </c>
      <c r="K625" s="17">
        <f t="shared" si="150"/>
        <v>961.43094264852698</v>
      </c>
      <c r="L625" s="18">
        <f t="shared" si="151"/>
        <v>656.00475251448916</v>
      </c>
      <c r="M625" s="43">
        <f t="shared" si="152"/>
        <v>46.26267648198089</v>
      </c>
      <c r="N625" s="19">
        <f t="shared" si="153"/>
        <v>305.42619013403782</v>
      </c>
      <c r="O625">
        <v>26.06</v>
      </c>
      <c r="P625" s="17">
        <f t="shared" si="163"/>
        <v>172.04812000000001</v>
      </c>
      <c r="Q625" s="19">
        <f t="shared" si="164"/>
        <v>133.37807013403781</v>
      </c>
      <c r="R625" s="19">
        <f t="shared" si="156"/>
        <v>1375.46</v>
      </c>
      <c r="S625" s="43">
        <f t="shared" si="165"/>
        <v>388.31903791957734</v>
      </c>
      <c r="T625" s="19">
        <f t="shared" si="166"/>
        <v>1763.7790379195774</v>
      </c>
      <c r="U625" s="17"/>
      <c r="W625" s="19"/>
      <c r="X625">
        <f t="shared" si="159"/>
        <v>2015.854</v>
      </c>
      <c r="Y625" s="19">
        <f t="shared" si="160"/>
        <v>1935.8271579195773</v>
      </c>
      <c r="Z625" s="19">
        <f t="shared" si="167"/>
        <v>80.026842080422739</v>
      </c>
      <c r="AA625" s="19">
        <f t="shared" si="162"/>
        <v>53.351228053615131</v>
      </c>
    </row>
    <row r="626" spans="1:27" x14ac:dyDescent="0.3">
      <c r="A626" s="9">
        <v>41544</v>
      </c>
      <c r="B626" s="10" t="s">
        <v>3</v>
      </c>
      <c r="C626" s="11">
        <v>1</v>
      </c>
      <c r="D626" s="11">
        <v>14120</v>
      </c>
      <c r="E626">
        <v>20782</v>
      </c>
      <c r="F626">
        <f t="shared" si="149"/>
        <v>6.6619999999999999</v>
      </c>
      <c r="G626">
        <f t="shared" si="168"/>
        <v>9.7000000000000003E-2</v>
      </c>
      <c r="H626" s="22">
        <f>'Fuel usage &amp; cost'!$G$16</f>
        <v>1.4374228501645225</v>
      </c>
      <c r="I626" s="19">
        <f>'Fuel usage &amp; cost'!$B$13</f>
        <v>31.81</v>
      </c>
      <c r="J626" s="19">
        <f>'Fuel usage &amp; cost'!$F$13</f>
        <v>46.262676481980897</v>
      </c>
      <c r="K626" s="17">
        <f t="shared" si="150"/>
        <v>961.43094264852698</v>
      </c>
      <c r="L626" s="18">
        <f t="shared" si="151"/>
        <v>653.2289919255702</v>
      </c>
      <c r="M626" s="43">
        <f t="shared" si="152"/>
        <v>46.262676481980904</v>
      </c>
      <c r="N626" s="19">
        <f t="shared" si="153"/>
        <v>308.20195072295678</v>
      </c>
      <c r="O626">
        <v>24.48</v>
      </c>
      <c r="P626" s="17">
        <f t="shared" si="163"/>
        <v>163.08575999999999</v>
      </c>
      <c r="Q626" s="19">
        <f t="shared" si="164"/>
        <v>145.11619072295679</v>
      </c>
      <c r="R626" s="19">
        <f t="shared" si="156"/>
        <v>1369.64</v>
      </c>
      <c r="S626" s="43">
        <f t="shared" si="165"/>
        <v>396.05852556622591</v>
      </c>
      <c r="T626" s="19">
        <f t="shared" si="166"/>
        <v>1765.698525566226</v>
      </c>
      <c r="U626" s="17"/>
      <c r="W626" s="19"/>
      <c r="X626">
        <f t="shared" si="159"/>
        <v>2015.854</v>
      </c>
      <c r="Y626" s="19">
        <f t="shared" si="160"/>
        <v>1928.7842855662259</v>
      </c>
      <c r="Z626" s="19">
        <f t="shared" si="167"/>
        <v>87.069714433774152</v>
      </c>
      <c r="AA626" s="19">
        <f t="shared" si="162"/>
        <v>58.046476289182721</v>
      </c>
    </row>
    <row r="627" spans="1:27" x14ac:dyDescent="0.3">
      <c r="A627" s="9">
        <v>41544</v>
      </c>
      <c r="B627" s="10" t="s">
        <v>3</v>
      </c>
      <c r="C627" s="11">
        <v>2</v>
      </c>
      <c r="D627" s="11">
        <v>14220</v>
      </c>
      <c r="E627">
        <v>20782</v>
      </c>
      <c r="F627">
        <f t="shared" si="149"/>
        <v>6.5620000000000003</v>
      </c>
      <c r="G627">
        <f t="shared" si="168"/>
        <v>9.7000000000000003E-2</v>
      </c>
      <c r="H627" s="22">
        <f>'Fuel usage &amp; cost'!$G$16</f>
        <v>1.4374228501645225</v>
      </c>
      <c r="I627" s="19">
        <f>'Fuel usage &amp; cost'!$B$13</f>
        <v>31.81</v>
      </c>
      <c r="J627" s="19">
        <f>'Fuel usage &amp; cost'!$F$13</f>
        <v>46.262676481980897</v>
      </c>
      <c r="K627" s="17">
        <f t="shared" si="150"/>
        <v>961.43094264852698</v>
      </c>
      <c r="L627" s="18">
        <f t="shared" si="151"/>
        <v>657.85525957376842</v>
      </c>
      <c r="M627" s="43">
        <f t="shared" si="152"/>
        <v>46.262676481980876</v>
      </c>
      <c r="N627" s="19">
        <f t="shared" si="153"/>
        <v>303.57568307475856</v>
      </c>
      <c r="O627">
        <v>21.79</v>
      </c>
      <c r="P627" s="17">
        <f t="shared" si="163"/>
        <v>142.98598000000001</v>
      </c>
      <c r="Q627" s="19">
        <f t="shared" si="164"/>
        <v>160.58970307475855</v>
      </c>
      <c r="R627" s="19">
        <f t="shared" si="156"/>
        <v>1379.3400000000001</v>
      </c>
      <c r="S627" s="43">
        <f t="shared" si="165"/>
        <v>397.17419815514489</v>
      </c>
      <c r="T627" s="19">
        <f t="shared" si="166"/>
        <v>1776.5141981551451</v>
      </c>
      <c r="U627" s="17"/>
      <c r="W627" s="19"/>
      <c r="X627">
        <f t="shared" si="159"/>
        <v>2015.854</v>
      </c>
      <c r="Y627" s="19">
        <f t="shared" si="160"/>
        <v>1919.500178155145</v>
      </c>
      <c r="Z627" s="19">
        <f t="shared" si="167"/>
        <v>96.35382184485502</v>
      </c>
      <c r="AA627" s="19">
        <f t="shared" si="162"/>
        <v>64.235881229903427</v>
      </c>
    </row>
    <row r="628" spans="1:27" x14ac:dyDescent="0.3">
      <c r="A628" s="9">
        <v>41544</v>
      </c>
      <c r="B628" s="10" t="s">
        <v>3</v>
      </c>
      <c r="C628" s="11">
        <v>3</v>
      </c>
      <c r="D628" s="11">
        <v>14080</v>
      </c>
      <c r="E628">
        <v>20782</v>
      </c>
      <c r="F628">
        <f t="shared" si="149"/>
        <v>6.702</v>
      </c>
      <c r="G628">
        <f t="shared" si="168"/>
        <v>9.7000000000000003E-2</v>
      </c>
      <c r="H628" s="22">
        <f>'Fuel usage &amp; cost'!$G$16</f>
        <v>1.4374228501645225</v>
      </c>
      <c r="I628" s="19">
        <f>'Fuel usage &amp; cost'!$B$13</f>
        <v>31.81</v>
      </c>
      <c r="J628" s="19">
        <f>'Fuel usage &amp; cost'!$F$13</f>
        <v>46.262676481980897</v>
      </c>
      <c r="K628" s="17">
        <f t="shared" si="150"/>
        <v>961.43094264852698</v>
      </c>
      <c r="L628" s="18">
        <f t="shared" si="151"/>
        <v>651.37848486629105</v>
      </c>
      <c r="M628" s="43">
        <f t="shared" si="152"/>
        <v>46.26267648198089</v>
      </c>
      <c r="N628" s="19">
        <f t="shared" si="153"/>
        <v>310.05245778223593</v>
      </c>
      <c r="O628">
        <v>20.75</v>
      </c>
      <c r="P628" s="17">
        <f t="shared" si="163"/>
        <v>139.06649999999999</v>
      </c>
      <c r="Q628" s="19">
        <f t="shared" si="164"/>
        <v>170.98595778223594</v>
      </c>
      <c r="R628" s="19">
        <f t="shared" si="156"/>
        <v>1365.76</v>
      </c>
      <c r="S628" s="43">
        <f t="shared" si="165"/>
        <v>408.43592533065845</v>
      </c>
      <c r="T628" s="19">
        <f t="shared" si="166"/>
        <v>1774.1959253306584</v>
      </c>
      <c r="U628" s="17"/>
      <c r="W628" s="19"/>
      <c r="X628">
        <f t="shared" si="159"/>
        <v>2015.854</v>
      </c>
      <c r="Y628" s="19">
        <f t="shared" si="160"/>
        <v>1913.2624253306583</v>
      </c>
      <c r="Z628" s="19">
        <f t="shared" si="167"/>
        <v>102.59157466934175</v>
      </c>
      <c r="AA628" s="19">
        <f t="shared" si="162"/>
        <v>68.394383112894374</v>
      </c>
    </row>
    <row r="629" spans="1:27" x14ac:dyDescent="0.3">
      <c r="A629" s="9">
        <v>41544</v>
      </c>
      <c r="B629" s="10" t="s">
        <v>3</v>
      </c>
      <c r="C629" s="11">
        <v>4</v>
      </c>
      <c r="D629" s="11">
        <v>14140</v>
      </c>
      <c r="E629">
        <v>20782</v>
      </c>
      <c r="F629">
        <f t="shared" si="149"/>
        <v>6.6420000000000003</v>
      </c>
      <c r="G629">
        <f t="shared" si="168"/>
        <v>9.7000000000000003E-2</v>
      </c>
      <c r="H629" s="22">
        <f>'Fuel usage &amp; cost'!$G$16</f>
        <v>1.4374228501645225</v>
      </c>
      <c r="I629" s="19">
        <f>'Fuel usage &amp; cost'!$B$13</f>
        <v>31.81</v>
      </c>
      <c r="J629" s="19">
        <f>'Fuel usage &amp; cost'!$F$13</f>
        <v>46.262676481980897</v>
      </c>
      <c r="K629" s="17">
        <f t="shared" si="150"/>
        <v>961.43094264852698</v>
      </c>
      <c r="L629" s="18">
        <f t="shared" si="151"/>
        <v>654.15424545520989</v>
      </c>
      <c r="M629" s="43">
        <f t="shared" si="152"/>
        <v>46.262676481980904</v>
      </c>
      <c r="N629" s="19">
        <f t="shared" si="153"/>
        <v>307.27669719331709</v>
      </c>
      <c r="O629">
        <v>20.78</v>
      </c>
      <c r="P629" s="17">
        <f t="shared" si="163"/>
        <v>138.02076000000002</v>
      </c>
      <c r="Q629" s="19">
        <f t="shared" si="164"/>
        <v>169.25593719331707</v>
      </c>
      <c r="R629" s="19">
        <f t="shared" si="156"/>
        <v>1371.58</v>
      </c>
      <c r="S629" s="43">
        <f t="shared" si="165"/>
        <v>404.69967768400971</v>
      </c>
      <c r="T629" s="19">
        <f t="shared" si="166"/>
        <v>1776.2796776840096</v>
      </c>
      <c r="U629" s="17"/>
      <c r="W629" s="19"/>
      <c r="X629">
        <f t="shared" si="159"/>
        <v>2015.854</v>
      </c>
      <c r="Y629" s="19">
        <f t="shared" si="160"/>
        <v>1914.3004376840097</v>
      </c>
      <c r="Z629" s="19">
        <f t="shared" si="167"/>
        <v>101.55356231599035</v>
      </c>
      <c r="AA629" s="19">
        <f t="shared" si="162"/>
        <v>67.702374877326832</v>
      </c>
    </row>
    <row r="630" spans="1:27" x14ac:dyDescent="0.3">
      <c r="A630" s="9">
        <v>41544</v>
      </c>
      <c r="B630" s="10" t="s">
        <v>3</v>
      </c>
      <c r="C630" s="11">
        <v>5</v>
      </c>
      <c r="D630" s="11">
        <v>14120</v>
      </c>
      <c r="E630">
        <v>20782</v>
      </c>
      <c r="F630">
        <f t="shared" si="149"/>
        <v>6.6619999999999999</v>
      </c>
      <c r="G630">
        <f t="shared" si="168"/>
        <v>9.7000000000000003E-2</v>
      </c>
      <c r="H630" s="22">
        <f>'Fuel usage &amp; cost'!$G$16</f>
        <v>1.4374228501645225</v>
      </c>
      <c r="I630" s="19">
        <f>'Fuel usage &amp; cost'!$B$13</f>
        <v>31.81</v>
      </c>
      <c r="J630" s="19">
        <f>'Fuel usage &amp; cost'!$F$13</f>
        <v>46.262676481980897</v>
      </c>
      <c r="K630" s="17">
        <f t="shared" si="150"/>
        <v>961.43094264852698</v>
      </c>
      <c r="L630" s="18">
        <f t="shared" si="151"/>
        <v>653.2289919255702</v>
      </c>
      <c r="M630" s="43">
        <f t="shared" si="152"/>
        <v>46.262676481980904</v>
      </c>
      <c r="N630" s="19">
        <f t="shared" si="153"/>
        <v>308.20195072295678</v>
      </c>
      <c r="O630">
        <v>20.85</v>
      </c>
      <c r="P630" s="17">
        <f t="shared" si="163"/>
        <v>138.90270000000001</v>
      </c>
      <c r="Q630" s="19">
        <f t="shared" si="164"/>
        <v>169.29925072295677</v>
      </c>
      <c r="R630" s="19">
        <f t="shared" si="156"/>
        <v>1369.64</v>
      </c>
      <c r="S630" s="43">
        <f t="shared" si="165"/>
        <v>405.73174956622591</v>
      </c>
      <c r="T630" s="19">
        <f t="shared" si="166"/>
        <v>1775.3717495662261</v>
      </c>
      <c r="U630" s="17"/>
      <c r="W630" s="19"/>
      <c r="X630">
        <f t="shared" si="159"/>
        <v>2015.854</v>
      </c>
      <c r="Y630" s="19">
        <f t="shared" si="160"/>
        <v>1914.2744495662262</v>
      </c>
      <c r="Z630" s="19">
        <f t="shared" si="167"/>
        <v>101.57955043377387</v>
      </c>
      <c r="AA630" s="19">
        <f t="shared" si="162"/>
        <v>67.719700289182711</v>
      </c>
    </row>
    <row r="631" spans="1:27" x14ac:dyDescent="0.3">
      <c r="A631" s="9">
        <v>41544</v>
      </c>
      <c r="B631" s="10" t="s">
        <v>3</v>
      </c>
      <c r="C631" s="11">
        <v>6</v>
      </c>
      <c r="D631" s="11">
        <v>14100</v>
      </c>
      <c r="E631">
        <v>20782</v>
      </c>
      <c r="F631">
        <f t="shared" si="149"/>
        <v>6.6820000000000004</v>
      </c>
      <c r="G631">
        <f t="shared" si="168"/>
        <v>9.7000000000000003E-2</v>
      </c>
      <c r="H631" s="22">
        <f>'Fuel usage &amp; cost'!$G$16</f>
        <v>1.4374228501645225</v>
      </c>
      <c r="I631" s="19">
        <f>'Fuel usage &amp; cost'!$B$13</f>
        <v>31.81</v>
      </c>
      <c r="J631" s="19">
        <f>'Fuel usage &amp; cost'!$F$13</f>
        <v>46.262676481980897</v>
      </c>
      <c r="K631" s="17">
        <f t="shared" si="150"/>
        <v>961.43094264852698</v>
      </c>
      <c r="L631" s="18">
        <f t="shared" si="151"/>
        <v>652.30373839593062</v>
      </c>
      <c r="M631" s="43">
        <f t="shared" si="152"/>
        <v>46.26267648198089</v>
      </c>
      <c r="N631" s="19">
        <f t="shared" si="153"/>
        <v>309.12720425259636</v>
      </c>
      <c r="O631">
        <v>24.23</v>
      </c>
      <c r="P631" s="17">
        <f t="shared" si="163"/>
        <v>161.90486000000001</v>
      </c>
      <c r="Q631" s="19">
        <f t="shared" si="164"/>
        <v>147.22234425259634</v>
      </c>
      <c r="R631" s="19">
        <f t="shared" si="156"/>
        <v>1367.7</v>
      </c>
      <c r="S631" s="43">
        <f t="shared" si="165"/>
        <v>397.91573344844227</v>
      </c>
      <c r="T631" s="19">
        <f t="shared" si="166"/>
        <v>1765.6157334484424</v>
      </c>
      <c r="U631" s="17"/>
      <c r="W631" s="19"/>
      <c r="X631">
        <f t="shared" si="159"/>
        <v>2015.854</v>
      </c>
      <c r="Y631" s="19">
        <f t="shared" si="160"/>
        <v>1927.5205934484422</v>
      </c>
      <c r="Z631" s="19">
        <f t="shared" si="167"/>
        <v>88.3334065515578</v>
      </c>
      <c r="AA631" s="19">
        <f t="shared" si="162"/>
        <v>58.888937701038543</v>
      </c>
    </row>
    <row r="632" spans="1:27" x14ac:dyDescent="0.3">
      <c r="A632" s="9">
        <v>41544</v>
      </c>
      <c r="B632" s="10" t="s">
        <v>3</v>
      </c>
      <c r="C632" s="11">
        <v>7</v>
      </c>
      <c r="D632" s="11">
        <v>14360</v>
      </c>
      <c r="E632">
        <v>20782</v>
      </c>
      <c r="F632">
        <f t="shared" si="149"/>
        <v>6.4219999999999997</v>
      </c>
      <c r="G632">
        <f t="shared" si="168"/>
        <v>9.7000000000000003E-2</v>
      </c>
      <c r="H632" s="22">
        <f>'Fuel usage &amp; cost'!$G$16</f>
        <v>1.4374228501645225</v>
      </c>
      <c r="I632" s="19">
        <f>'Fuel usage &amp; cost'!$B$13</f>
        <v>31.81</v>
      </c>
      <c r="J632" s="19">
        <f>'Fuel usage &amp; cost'!$F$13</f>
        <v>46.262676481980897</v>
      </c>
      <c r="K632" s="17">
        <f t="shared" si="150"/>
        <v>961.43094264852698</v>
      </c>
      <c r="L632" s="18">
        <f t="shared" si="151"/>
        <v>664.33203428124568</v>
      </c>
      <c r="M632" s="43">
        <f t="shared" si="152"/>
        <v>46.262676481980904</v>
      </c>
      <c r="N632" s="19">
        <f t="shared" si="153"/>
        <v>297.0989083672813</v>
      </c>
      <c r="O632">
        <v>29.5</v>
      </c>
      <c r="P632" s="17">
        <f t="shared" si="163"/>
        <v>189.44899999999998</v>
      </c>
      <c r="Q632" s="19">
        <f t="shared" si="164"/>
        <v>107.64990836728131</v>
      </c>
      <c r="R632" s="19">
        <f t="shared" si="156"/>
        <v>1392.92</v>
      </c>
      <c r="S632" s="43">
        <f t="shared" si="165"/>
        <v>368.89505497963114</v>
      </c>
      <c r="T632" s="19">
        <f t="shared" si="166"/>
        <v>1761.8150549796312</v>
      </c>
      <c r="U632" s="17"/>
      <c r="W632" s="19"/>
      <c r="X632">
        <f t="shared" ref="X632:X663" si="169">E632*G632</f>
        <v>2015.854</v>
      </c>
      <c r="Y632" s="19">
        <f t="shared" ref="Y632:Y663" si="170">X632-N632+P632+AA632</f>
        <v>1951.2640549796313</v>
      </c>
      <c r="Z632" s="19">
        <f t="shared" si="167"/>
        <v>64.589945020368759</v>
      </c>
      <c r="AA632" s="19">
        <f t="shared" ref="AA632:AA663" si="171">Q632*0.4</f>
        <v>43.059963346912525</v>
      </c>
    </row>
    <row r="633" spans="1:27" x14ac:dyDescent="0.3">
      <c r="A633" s="9">
        <v>41544</v>
      </c>
      <c r="B633" s="10" t="s">
        <v>3</v>
      </c>
      <c r="C633" s="11">
        <v>8</v>
      </c>
      <c r="D633" s="11">
        <v>14100</v>
      </c>
      <c r="E633">
        <v>20782</v>
      </c>
      <c r="F633">
        <f t="shared" si="149"/>
        <v>6.6820000000000004</v>
      </c>
      <c r="G633">
        <f t="shared" si="168"/>
        <v>9.7000000000000003E-2</v>
      </c>
      <c r="H633" s="22">
        <f>'Fuel usage &amp; cost'!$G$16</f>
        <v>1.4374228501645225</v>
      </c>
      <c r="I633" s="19">
        <f>'Fuel usage &amp; cost'!$B$13</f>
        <v>31.81</v>
      </c>
      <c r="J633" s="19">
        <f>'Fuel usage &amp; cost'!$F$13</f>
        <v>46.262676481980897</v>
      </c>
      <c r="K633" s="17">
        <f t="shared" si="150"/>
        <v>961.43094264852698</v>
      </c>
      <c r="L633" s="18">
        <f t="shared" si="151"/>
        <v>652.30373839593062</v>
      </c>
      <c r="M633" s="43">
        <f t="shared" si="152"/>
        <v>46.26267648198089</v>
      </c>
      <c r="N633" s="19">
        <f t="shared" si="153"/>
        <v>309.12720425259636</v>
      </c>
      <c r="O633">
        <v>35.85</v>
      </c>
      <c r="P633" s="17">
        <f t="shared" si="163"/>
        <v>239.54970000000003</v>
      </c>
      <c r="Q633" s="19">
        <f t="shared" si="164"/>
        <v>69.577504252596327</v>
      </c>
      <c r="R633" s="19">
        <f t="shared" si="156"/>
        <v>1367.7</v>
      </c>
      <c r="S633" s="43">
        <f t="shared" si="165"/>
        <v>366.85779744844223</v>
      </c>
      <c r="T633" s="19">
        <f t="shared" si="166"/>
        <v>1734.5577974484422</v>
      </c>
      <c r="U633" s="17"/>
      <c r="W633" s="19"/>
      <c r="X633">
        <f t="shared" si="169"/>
        <v>2015.854</v>
      </c>
      <c r="Y633" s="19">
        <f t="shared" si="170"/>
        <v>1974.1074974484422</v>
      </c>
      <c r="Z633" s="19">
        <f t="shared" si="167"/>
        <v>41.746502551557796</v>
      </c>
      <c r="AA633" s="19">
        <f t="shared" si="171"/>
        <v>27.831001701038531</v>
      </c>
    </row>
    <row r="634" spans="1:27" x14ac:dyDescent="0.3">
      <c r="A634" s="9">
        <v>41544</v>
      </c>
      <c r="B634" s="10" t="s">
        <v>3</v>
      </c>
      <c r="C634" s="11">
        <v>9</v>
      </c>
      <c r="D634" s="11">
        <v>13660</v>
      </c>
      <c r="E634">
        <v>20782</v>
      </c>
      <c r="F634">
        <f t="shared" si="149"/>
        <v>7.1219999999999999</v>
      </c>
      <c r="G634">
        <f t="shared" si="168"/>
        <v>9.7000000000000003E-2</v>
      </c>
      <c r="H634" s="22">
        <f>'Fuel usage &amp; cost'!$G$16</f>
        <v>1.4374228501645225</v>
      </c>
      <c r="I634" s="19">
        <f>'Fuel usage &amp; cost'!$B$13</f>
        <v>31.81</v>
      </c>
      <c r="J634" s="19">
        <f>'Fuel usage &amp; cost'!$F$13</f>
        <v>46.262676481980897</v>
      </c>
      <c r="K634" s="17">
        <f t="shared" si="150"/>
        <v>961.43094264852698</v>
      </c>
      <c r="L634" s="18">
        <f t="shared" si="151"/>
        <v>631.94816074385903</v>
      </c>
      <c r="M634" s="43">
        <f t="shared" si="152"/>
        <v>46.26267648198089</v>
      </c>
      <c r="N634" s="19">
        <f t="shared" si="153"/>
        <v>329.48278190466795</v>
      </c>
      <c r="O634">
        <v>30.49</v>
      </c>
      <c r="P634" s="17">
        <f t="shared" si="163"/>
        <v>217.14977999999999</v>
      </c>
      <c r="Q634" s="19">
        <f t="shared" si="164"/>
        <v>112.33300190466795</v>
      </c>
      <c r="R634" s="19">
        <f t="shared" si="156"/>
        <v>1325.02</v>
      </c>
      <c r="S634" s="43">
        <f t="shared" si="165"/>
        <v>406.28441885719928</v>
      </c>
      <c r="T634" s="19">
        <f t="shared" si="166"/>
        <v>1731.3044188571994</v>
      </c>
      <c r="U634" s="17"/>
      <c r="W634" s="19"/>
      <c r="X634">
        <f t="shared" si="169"/>
        <v>2015.854</v>
      </c>
      <c r="Y634" s="19">
        <f t="shared" si="170"/>
        <v>1948.4541988571993</v>
      </c>
      <c r="Z634" s="19">
        <f t="shared" si="167"/>
        <v>67.399801142800698</v>
      </c>
      <c r="AA634" s="19">
        <f t="shared" si="171"/>
        <v>44.933200761867184</v>
      </c>
    </row>
    <row r="635" spans="1:27" x14ac:dyDescent="0.3">
      <c r="A635" s="9">
        <v>41544</v>
      </c>
      <c r="B635" s="10" t="s">
        <v>3</v>
      </c>
      <c r="C635" s="11">
        <v>10</v>
      </c>
      <c r="D635" s="11">
        <v>14340</v>
      </c>
      <c r="E635">
        <v>20782</v>
      </c>
      <c r="F635">
        <f t="shared" si="149"/>
        <v>6.4420000000000002</v>
      </c>
      <c r="G635">
        <f t="shared" si="168"/>
        <v>9.7000000000000003E-2</v>
      </c>
      <c r="H635" s="22">
        <f>'Fuel usage &amp; cost'!$G$16</f>
        <v>1.4374228501645225</v>
      </c>
      <c r="I635" s="19">
        <f>'Fuel usage &amp; cost'!$B$13</f>
        <v>31.81</v>
      </c>
      <c r="J635" s="19">
        <f>'Fuel usage &amp; cost'!$F$13</f>
        <v>46.262676481980897</v>
      </c>
      <c r="K635" s="17">
        <f t="shared" si="150"/>
        <v>961.43094264852698</v>
      </c>
      <c r="L635" s="18">
        <f t="shared" si="151"/>
        <v>663.40678075160611</v>
      </c>
      <c r="M635" s="43">
        <f t="shared" si="152"/>
        <v>46.26267648198089</v>
      </c>
      <c r="N635" s="19">
        <f t="shared" si="153"/>
        <v>298.02416189692087</v>
      </c>
      <c r="O635">
        <v>31.75</v>
      </c>
      <c r="P635" s="17">
        <f t="shared" si="163"/>
        <v>204.5335</v>
      </c>
      <c r="Q635" s="19">
        <f t="shared" si="164"/>
        <v>93.490661896920869</v>
      </c>
      <c r="R635" s="19">
        <f t="shared" si="156"/>
        <v>1390.98</v>
      </c>
      <c r="S635" s="43">
        <f t="shared" si="165"/>
        <v>364.24610286184748</v>
      </c>
      <c r="T635" s="19">
        <f t="shared" si="166"/>
        <v>1755.2261028618475</v>
      </c>
      <c r="U635" s="17"/>
      <c r="W635" s="19"/>
      <c r="X635">
        <f t="shared" si="169"/>
        <v>2015.854</v>
      </c>
      <c r="Y635" s="19">
        <f t="shared" si="170"/>
        <v>1959.7596028618475</v>
      </c>
      <c r="Z635" s="19">
        <f t="shared" si="167"/>
        <v>56.094397138152544</v>
      </c>
      <c r="AA635" s="19">
        <f t="shared" si="171"/>
        <v>37.396264758768346</v>
      </c>
    </row>
    <row r="636" spans="1:27" x14ac:dyDescent="0.3">
      <c r="A636" s="9">
        <v>41544</v>
      </c>
      <c r="B636" s="10" t="s">
        <v>3</v>
      </c>
      <c r="C636" s="11">
        <v>11</v>
      </c>
      <c r="D636" s="11">
        <v>14300</v>
      </c>
      <c r="E636">
        <v>20782</v>
      </c>
      <c r="F636">
        <f t="shared" si="149"/>
        <v>6.4820000000000002</v>
      </c>
      <c r="G636">
        <f t="shared" si="168"/>
        <v>9.7000000000000003E-2</v>
      </c>
      <c r="H636" s="22">
        <f>'Fuel usage &amp; cost'!$G$16</f>
        <v>1.4374228501645225</v>
      </c>
      <c r="I636" s="19">
        <f>'Fuel usage &amp; cost'!$B$13</f>
        <v>31.81</v>
      </c>
      <c r="J636" s="19">
        <f>'Fuel usage &amp; cost'!$F$13</f>
        <v>46.262676481980897</v>
      </c>
      <c r="K636" s="17">
        <f t="shared" si="150"/>
        <v>961.43094264852698</v>
      </c>
      <c r="L636" s="18">
        <f t="shared" si="151"/>
        <v>661.55627369232684</v>
      </c>
      <c r="M636" s="43">
        <f t="shared" si="152"/>
        <v>46.26267648198089</v>
      </c>
      <c r="N636" s="19">
        <f t="shared" si="153"/>
        <v>299.87466895620014</v>
      </c>
      <c r="O636">
        <v>32.83</v>
      </c>
      <c r="P636" s="17">
        <f t="shared" si="163"/>
        <v>212.80405999999999</v>
      </c>
      <c r="Q636" s="19">
        <f t="shared" si="164"/>
        <v>87.070608956200147</v>
      </c>
      <c r="R636" s="19">
        <f t="shared" si="156"/>
        <v>1387.1000000000001</v>
      </c>
      <c r="S636" s="43">
        <f t="shared" si="165"/>
        <v>363.70757462627995</v>
      </c>
      <c r="T636" s="19">
        <f t="shared" si="166"/>
        <v>1750.80757462628</v>
      </c>
      <c r="U636" s="17"/>
      <c r="W636" s="19"/>
      <c r="X636">
        <f t="shared" si="169"/>
        <v>2015.854</v>
      </c>
      <c r="Y636" s="19">
        <f t="shared" si="170"/>
        <v>1963.61163462628</v>
      </c>
      <c r="Z636" s="19">
        <f t="shared" si="167"/>
        <v>52.242365373720077</v>
      </c>
      <c r="AA636" s="19">
        <f t="shared" si="171"/>
        <v>34.828243582480063</v>
      </c>
    </row>
    <row r="637" spans="1:27" x14ac:dyDescent="0.3">
      <c r="A637" s="9">
        <v>41544</v>
      </c>
      <c r="B637" s="10" t="s">
        <v>3</v>
      </c>
      <c r="C637" s="11">
        <v>12</v>
      </c>
      <c r="D637" s="11">
        <v>14380</v>
      </c>
      <c r="E637">
        <v>20782</v>
      </c>
      <c r="F637">
        <f t="shared" si="149"/>
        <v>6.4020000000000001</v>
      </c>
      <c r="G637">
        <f t="shared" si="168"/>
        <v>9.7000000000000003E-2</v>
      </c>
      <c r="H637" s="22">
        <f>'Fuel usage &amp; cost'!$G$16</f>
        <v>1.4374228501645225</v>
      </c>
      <c r="I637" s="19">
        <f>'Fuel usage &amp; cost'!$B$13</f>
        <v>31.81</v>
      </c>
      <c r="J637" s="19">
        <f>'Fuel usage &amp; cost'!$F$13</f>
        <v>46.262676481980897</v>
      </c>
      <c r="K637" s="17">
        <f t="shared" si="150"/>
        <v>961.43094264852698</v>
      </c>
      <c r="L637" s="18">
        <f t="shared" si="151"/>
        <v>665.25728781088537</v>
      </c>
      <c r="M637" s="43">
        <f t="shared" si="152"/>
        <v>46.26267648198089</v>
      </c>
      <c r="N637" s="19">
        <f t="shared" si="153"/>
        <v>296.17365483764161</v>
      </c>
      <c r="O637">
        <v>32.64</v>
      </c>
      <c r="P637" s="17">
        <f t="shared" si="163"/>
        <v>208.96128000000002</v>
      </c>
      <c r="Q637" s="19">
        <f t="shared" si="164"/>
        <v>87.21237483764159</v>
      </c>
      <c r="R637" s="19">
        <f t="shared" si="156"/>
        <v>1394.8600000000001</v>
      </c>
      <c r="S637" s="43">
        <f t="shared" si="165"/>
        <v>359.70529509741499</v>
      </c>
      <c r="T637" s="19">
        <f t="shared" si="166"/>
        <v>1754.5652950974152</v>
      </c>
      <c r="U637" s="17"/>
      <c r="W637" s="19"/>
      <c r="X637">
        <f t="shared" si="169"/>
        <v>2015.854</v>
      </c>
      <c r="Y637" s="19">
        <f t="shared" si="170"/>
        <v>1963.5265750974152</v>
      </c>
      <c r="Z637" s="19">
        <f t="shared" si="167"/>
        <v>52.32742490258488</v>
      </c>
      <c r="AA637" s="19">
        <f t="shared" si="171"/>
        <v>34.884949935056639</v>
      </c>
    </row>
    <row r="638" spans="1:27" x14ac:dyDescent="0.3">
      <c r="A638" s="9">
        <v>41544</v>
      </c>
      <c r="B638" s="10" t="s">
        <v>3</v>
      </c>
      <c r="C638" s="11">
        <v>13</v>
      </c>
      <c r="D638" s="11">
        <v>14560</v>
      </c>
      <c r="E638">
        <v>20782</v>
      </c>
      <c r="F638">
        <f t="shared" si="149"/>
        <v>6.2220000000000004</v>
      </c>
      <c r="G638">
        <f t="shared" si="168"/>
        <v>9.7000000000000003E-2</v>
      </c>
      <c r="H638" s="22">
        <f>'Fuel usage &amp; cost'!$G$16</f>
        <v>1.4374228501645225</v>
      </c>
      <c r="I638" s="19">
        <f>'Fuel usage &amp; cost'!$B$13</f>
        <v>31.81</v>
      </c>
      <c r="J638" s="19">
        <f>'Fuel usage &amp; cost'!$F$13</f>
        <v>46.262676481980897</v>
      </c>
      <c r="K638" s="17">
        <f t="shared" si="150"/>
        <v>961.43094264852698</v>
      </c>
      <c r="L638" s="18">
        <f t="shared" si="151"/>
        <v>673.5845695776419</v>
      </c>
      <c r="M638" s="43">
        <f t="shared" si="152"/>
        <v>46.262676481980876</v>
      </c>
      <c r="N638" s="19">
        <f t="shared" si="153"/>
        <v>287.84637307088508</v>
      </c>
      <c r="O638">
        <v>33.69</v>
      </c>
      <c r="P638" s="17">
        <f t="shared" si="163"/>
        <v>209.61918</v>
      </c>
      <c r="Q638" s="19">
        <f t="shared" si="164"/>
        <v>78.227193070885079</v>
      </c>
      <c r="R638" s="19">
        <f t="shared" si="156"/>
        <v>1412.32</v>
      </c>
      <c r="S638" s="43">
        <f t="shared" si="165"/>
        <v>346.97850415746905</v>
      </c>
      <c r="T638" s="19">
        <f t="shared" si="166"/>
        <v>1759.2985041574689</v>
      </c>
      <c r="U638" s="17"/>
      <c r="W638" s="19"/>
      <c r="X638">
        <f t="shared" si="169"/>
        <v>2015.854</v>
      </c>
      <c r="Y638" s="19">
        <f t="shared" si="170"/>
        <v>1968.9176841574688</v>
      </c>
      <c r="Z638" s="19">
        <f t="shared" si="167"/>
        <v>46.936315842531258</v>
      </c>
      <c r="AA638" s="19">
        <f t="shared" si="171"/>
        <v>31.290877228354034</v>
      </c>
    </row>
    <row r="639" spans="1:27" x14ac:dyDescent="0.3">
      <c r="A639" s="9">
        <v>41544</v>
      </c>
      <c r="B639" s="10" t="s">
        <v>3</v>
      </c>
      <c r="C639" s="11">
        <v>14</v>
      </c>
      <c r="D639" s="11">
        <v>14920</v>
      </c>
      <c r="E639">
        <v>20782</v>
      </c>
      <c r="F639">
        <f t="shared" si="149"/>
        <v>5.8620000000000001</v>
      </c>
      <c r="G639">
        <f t="shared" si="168"/>
        <v>9.7000000000000003E-2</v>
      </c>
      <c r="H639" s="22">
        <f>'Fuel usage &amp; cost'!$G$16</f>
        <v>1.4374228501645225</v>
      </c>
      <c r="I639" s="19">
        <f>'Fuel usage &amp; cost'!$B$13</f>
        <v>31.81</v>
      </c>
      <c r="J639" s="19">
        <f>'Fuel usage &amp; cost'!$F$13</f>
        <v>46.262676481980897</v>
      </c>
      <c r="K639" s="17">
        <f t="shared" si="150"/>
        <v>961.43094264852698</v>
      </c>
      <c r="L639" s="18">
        <f t="shared" si="151"/>
        <v>690.23913311115496</v>
      </c>
      <c r="M639" s="43">
        <f t="shared" si="152"/>
        <v>46.262676481980904</v>
      </c>
      <c r="N639" s="19">
        <f t="shared" si="153"/>
        <v>271.19180953737202</v>
      </c>
      <c r="O639">
        <v>34.79</v>
      </c>
      <c r="P639" s="17">
        <f t="shared" si="163"/>
        <v>203.93897999999999</v>
      </c>
      <c r="Q639" s="19">
        <f t="shared" si="164"/>
        <v>67.252829537372037</v>
      </c>
      <c r="R639" s="19">
        <f t="shared" si="156"/>
        <v>1447.24</v>
      </c>
      <c r="S639" s="43">
        <f t="shared" si="165"/>
        <v>324.32332227757678</v>
      </c>
      <c r="T639" s="19">
        <f t="shared" si="166"/>
        <v>1771.5633222775768</v>
      </c>
      <c r="U639" s="17"/>
      <c r="W639" s="19"/>
      <c r="X639">
        <f t="shared" si="169"/>
        <v>2015.854</v>
      </c>
      <c r="Y639" s="19">
        <f t="shared" si="170"/>
        <v>1975.5023022775767</v>
      </c>
      <c r="Z639" s="19">
        <f t="shared" si="167"/>
        <v>40.351697722423296</v>
      </c>
      <c r="AA639" s="19">
        <f t="shared" si="171"/>
        <v>26.901131814948815</v>
      </c>
    </row>
    <row r="640" spans="1:27" x14ac:dyDescent="0.3">
      <c r="A640" s="9">
        <v>41544</v>
      </c>
      <c r="B640" s="10" t="s">
        <v>3</v>
      </c>
      <c r="C640" s="11">
        <v>15</v>
      </c>
      <c r="D640" s="11">
        <v>15040</v>
      </c>
      <c r="E640">
        <v>20782</v>
      </c>
      <c r="F640">
        <f t="shared" si="149"/>
        <v>5.742</v>
      </c>
      <c r="G640">
        <f t="shared" si="168"/>
        <v>9.7000000000000003E-2</v>
      </c>
      <c r="H640" s="22">
        <f>'Fuel usage &amp; cost'!$G$16</f>
        <v>1.4374228501645225</v>
      </c>
      <c r="I640" s="19">
        <f>'Fuel usage &amp; cost'!$B$13</f>
        <v>31.81</v>
      </c>
      <c r="J640" s="19">
        <f>'Fuel usage &amp; cost'!$F$13</f>
        <v>46.262676481980897</v>
      </c>
      <c r="K640" s="17">
        <f t="shared" si="150"/>
        <v>961.43094264852698</v>
      </c>
      <c r="L640" s="18">
        <f t="shared" si="151"/>
        <v>695.79065428899264</v>
      </c>
      <c r="M640" s="43">
        <f t="shared" si="152"/>
        <v>46.262676481980904</v>
      </c>
      <c r="N640" s="19">
        <f t="shared" si="153"/>
        <v>265.64028835953434</v>
      </c>
      <c r="O640">
        <v>34.82</v>
      </c>
      <c r="P640" s="17">
        <f t="shared" si="163"/>
        <v>199.93644</v>
      </c>
      <c r="Q640" s="19">
        <f t="shared" si="164"/>
        <v>65.703848359534334</v>
      </c>
      <c r="R640" s="19">
        <f t="shared" si="156"/>
        <v>1458.88</v>
      </c>
      <c r="S640" s="43">
        <f t="shared" si="165"/>
        <v>317.61525098427938</v>
      </c>
      <c r="T640" s="19">
        <f t="shared" si="166"/>
        <v>1776.4952509842794</v>
      </c>
      <c r="U640" s="17"/>
      <c r="W640" s="19"/>
      <c r="X640">
        <f t="shared" si="169"/>
        <v>2015.854</v>
      </c>
      <c r="Y640" s="19">
        <f t="shared" si="170"/>
        <v>1976.4316909842792</v>
      </c>
      <c r="Z640" s="19">
        <f t="shared" si="167"/>
        <v>39.422309015720884</v>
      </c>
      <c r="AA640" s="19">
        <f t="shared" si="171"/>
        <v>26.281539343813733</v>
      </c>
    </row>
    <row r="641" spans="1:27" x14ac:dyDescent="0.3">
      <c r="A641" s="9">
        <v>41544</v>
      </c>
      <c r="B641" s="10" t="s">
        <v>3</v>
      </c>
      <c r="C641" s="11">
        <v>16</v>
      </c>
      <c r="D641" s="11">
        <v>14920</v>
      </c>
      <c r="E641">
        <v>20782</v>
      </c>
      <c r="F641">
        <f t="shared" si="149"/>
        <v>5.8620000000000001</v>
      </c>
      <c r="G641">
        <f t="shared" si="168"/>
        <v>9.7000000000000003E-2</v>
      </c>
      <c r="H641" s="22">
        <f>'Fuel usage &amp; cost'!$G$16</f>
        <v>1.4374228501645225</v>
      </c>
      <c r="I641" s="19">
        <f>'Fuel usage &amp; cost'!$B$13</f>
        <v>31.81</v>
      </c>
      <c r="J641" s="19">
        <f>'Fuel usage &amp; cost'!$F$13</f>
        <v>46.262676481980897</v>
      </c>
      <c r="K641" s="17">
        <f t="shared" si="150"/>
        <v>961.43094264852698</v>
      </c>
      <c r="L641" s="18">
        <f t="shared" si="151"/>
        <v>690.23913311115496</v>
      </c>
      <c r="M641" s="43">
        <f t="shared" si="152"/>
        <v>46.262676481980904</v>
      </c>
      <c r="N641" s="19">
        <f t="shared" si="153"/>
        <v>271.19180953737202</v>
      </c>
      <c r="O641">
        <v>33.880000000000003</v>
      </c>
      <c r="P641" s="17">
        <f t="shared" si="163"/>
        <v>198.60456000000002</v>
      </c>
      <c r="Q641" s="19">
        <f t="shared" si="164"/>
        <v>72.587249537372003</v>
      </c>
      <c r="R641" s="19">
        <f t="shared" si="156"/>
        <v>1447.24</v>
      </c>
      <c r="S641" s="43">
        <f t="shared" si="165"/>
        <v>326.45709027757675</v>
      </c>
      <c r="T641" s="19">
        <f t="shared" si="166"/>
        <v>1773.6970902775768</v>
      </c>
      <c r="U641" s="17"/>
      <c r="W641" s="19"/>
      <c r="X641">
        <f t="shared" si="169"/>
        <v>2015.854</v>
      </c>
      <c r="Y641" s="19">
        <f t="shared" si="170"/>
        <v>1972.301650277577</v>
      </c>
      <c r="Z641" s="19">
        <f t="shared" si="167"/>
        <v>43.55234972242306</v>
      </c>
      <c r="AA641" s="19">
        <f t="shared" si="171"/>
        <v>29.034899814948801</v>
      </c>
    </row>
    <row r="642" spans="1:27" x14ac:dyDescent="0.3">
      <c r="A642" s="9">
        <v>41544</v>
      </c>
      <c r="B642" s="10" t="s">
        <v>3</v>
      </c>
      <c r="C642" s="11">
        <v>17</v>
      </c>
      <c r="D642" s="11">
        <v>15000</v>
      </c>
      <c r="E642">
        <v>20782</v>
      </c>
      <c r="F642">
        <f t="shared" si="149"/>
        <v>5.782</v>
      </c>
      <c r="G642">
        <f t="shared" si="168"/>
        <v>9.7000000000000003E-2</v>
      </c>
      <c r="H642" s="22">
        <f>'Fuel usage &amp; cost'!$G$16</f>
        <v>1.4374228501645225</v>
      </c>
      <c r="I642" s="19">
        <f>'Fuel usage &amp; cost'!$B$13</f>
        <v>31.81</v>
      </c>
      <c r="J642" s="19">
        <f>'Fuel usage &amp; cost'!$F$13</f>
        <v>46.262676481980897</v>
      </c>
      <c r="K642" s="17">
        <f t="shared" si="150"/>
        <v>961.43094264852698</v>
      </c>
      <c r="L642" s="18">
        <f t="shared" si="151"/>
        <v>693.94014722971349</v>
      </c>
      <c r="M642" s="43">
        <f t="shared" si="152"/>
        <v>46.262676481980876</v>
      </c>
      <c r="N642" s="19">
        <f t="shared" si="153"/>
        <v>267.49079541881349</v>
      </c>
      <c r="O642">
        <v>32.97</v>
      </c>
      <c r="P642" s="17">
        <f t="shared" si="163"/>
        <v>190.63254000000001</v>
      </c>
      <c r="Q642" s="19">
        <f t="shared" si="164"/>
        <v>76.858255418813485</v>
      </c>
      <c r="R642" s="19">
        <f t="shared" si="156"/>
        <v>1455</v>
      </c>
      <c r="S642" s="43">
        <f t="shared" si="165"/>
        <v>324.10650674871192</v>
      </c>
      <c r="T642" s="19">
        <f t="shared" si="166"/>
        <v>1779.106506748712</v>
      </c>
      <c r="U642" s="17"/>
      <c r="W642" s="19"/>
      <c r="X642">
        <f t="shared" si="169"/>
        <v>2015.854</v>
      </c>
      <c r="Y642" s="19">
        <f t="shared" si="170"/>
        <v>1969.7390467487119</v>
      </c>
      <c r="Z642" s="19">
        <f t="shared" si="167"/>
        <v>46.114953251288171</v>
      </c>
      <c r="AA642" s="19">
        <f t="shared" si="171"/>
        <v>30.743302167525396</v>
      </c>
    </row>
    <row r="643" spans="1:27" x14ac:dyDescent="0.3">
      <c r="A643" s="9">
        <v>41544</v>
      </c>
      <c r="B643" s="10" t="s">
        <v>3</v>
      </c>
      <c r="C643" s="11">
        <v>18</v>
      </c>
      <c r="D643" s="11">
        <v>14980</v>
      </c>
      <c r="E643">
        <v>20782</v>
      </c>
      <c r="F643">
        <f t="shared" si="149"/>
        <v>5.8019999999999996</v>
      </c>
      <c r="G643">
        <f t="shared" si="168"/>
        <v>9.7000000000000003E-2</v>
      </c>
      <c r="H643" s="22">
        <f>'Fuel usage &amp; cost'!$G$16</f>
        <v>1.4374228501645225</v>
      </c>
      <c r="I643" s="19">
        <f>'Fuel usage &amp; cost'!$B$13</f>
        <v>31.81</v>
      </c>
      <c r="J643" s="19">
        <f>'Fuel usage &amp; cost'!$F$13</f>
        <v>46.262676481980897</v>
      </c>
      <c r="K643" s="17">
        <f t="shared" si="150"/>
        <v>961.43094264852698</v>
      </c>
      <c r="L643" s="18">
        <f t="shared" si="151"/>
        <v>693.0148937000738</v>
      </c>
      <c r="M643" s="43">
        <f t="shared" si="152"/>
        <v>46.262676481980904</v>
      </c>
      <c r="N643" s="19">
        <f t="shared" si="153"/>
        <v>268.41604894845318</v>
      </c>
      <c r="O643">
        <v>31.62</v>
      </c>
      <c r="P643" s="17">
        <f t="shared" si="163"/>
        <v>183.45923999999999</v>
      </c>
      <c r="Q643" s="19">
        <f t="shared" si="164"/>
        <v>84.956808948453187</v>
      </c>
      <c r="R643" s="19">
        <f t="shared" si="156"/>
        <v>1453.06</v>
      </c>
      <c r="S643" s="43">
        <f t="shared" si="165"/>
        <v>328.36067463092803</v>
      </c>
      <c r="T643" s="19">
        <f t="shared" si="166"/>
        <v>1781.420674630928</v>
      </c>
      <c r="U643" s="17"/>
      <c r="W643" s="19"/>
      <c r="X643">
        <f t="shared" si="169"/>
        <v>2015.854</v>
      </c>
      <c r="Y643" s="19">
        <f t="shared" si="170"/>
        <v>1964.8799146309279</v>
      </c>
      <c r="Z643" s="19">
        <f t="shared" si="167"/>
        <v>50.9740853690721</v>
      </c>
      <c r="AA643" s="19">
        <f t="shared" si="171"/>
        <v>33.982723579381279</v>
      </c>
    </row>
    <row r="644" spans="1:27" x14ac:dyDescent="0.3">
      <c r="A644" s="9">
        <v>41544</v>
      </c>
      <c r="B644" s="10" t="s">
        <v>3</v>
      </c>
      <c r="C644" s="11">
        <v>19</v>
      </c>
      <c r="D644" s="11">
        <v>14880</v>
      </c>
      <c r="E644">
        <v>20782</v>
      </c>
      <c r="F644">
        <f t="shared" si="149"/>
        <v>5.9020000000000001</v>
      </c>
      <c r="G644">
        <f t="shared" si="168"/>
        <v>9.7000000000000003E-2</v>
      </c>
      <c r="H644" s="22">
        <f>'Fuel usage &amp; cost'!$G$16</f>
        <v>1.4374228501645225</v>
      </c>
      <c r="I644" s="19">
        <f>'Fuel usage &amp; cost'!$B$13</f>
        <v>31.81</v>
      </c>
      <c r="J644" s="19">
        <f>'Fuel usage &amp; cost'!$F$13</f>
        <v>46.262676481980897</v>
      </c>
      <c r="K644" s="17">
        <f t="shared" si="150"/>
        <v>961.43094264852698</v>
      </c>
      <c r="L644" s="18">
        <f t="shared" si="151"/>
        <v>688.3886260518758</v>
      </c>
      <c r="M644" s="43">
        <f t="shared" si="152"/>
        <v>46.26267648198089</v>
      </c>
      <c r="N644" s="19">
        <f t="shared" si="153"/>
        <v>273.04231659665118</v>
      </c>
      <c r="O644">
        <v>31.13</v>
      </c>
      <c r="P644" s="17">
        <f t="shared" si="163"/>
        <v>183.72926000000001</v>
      </c>
      <c r="Q644" s="19">
        <f t="shared" si="164"/>
        <v>89.313056596651165</v>
      </c>
      <c r="R644" s="19">
        <f t="shared" si="156"/>
        <v>1443.3600000000001</v>
      </c>
      <c r="S644" s="43">
        <f t="shared" si="165"/>
        <v>335.17690604200931</v>
      </c>
      <c r="T644" s="19">
        <f t="shared" si="166"/>
        <v>1778.5369060420094</v>
      </c>
      <c r="U644" s="17"/>
      <c r="W644" s="19"/>
      <c r="X644">
        <f t="shared" si="169"/>
        <v>2015.854</v>
      </c>
      <c r="Y644" s="19">
        <f t="shared" si="170"/>
        <v>1962.2661660420094</v>
      </c>
      <c r="Z644" s="19">
        <f t="shared" si="167"/>
        <v>53.587833957990597</v>
      </c>
      <c r="AA644" s="19">
        <f t="shared" si="171"/>
        <v>35.725222638660469</v>
      </c>
    </row>
    <row r="645" spans="1:27" x14ac:dyDescent="0.3">
      <c r="A645" s="9">
        <v>41544</v>
      </c>
      <c r="B645" s="10" t="s">
        <v>3</v>
      </c>
      <c r="C645" s="11">
        <v>20</v>
      </c>
      <c r="D645" s="11">
        <v>14940</v>
      </c>
      <c r="E645">
        <v>20782</v>
      </c>
      <c r="F645">
        <f t="shared" si="149"/>
        <v>5.8419999999999996</v>
      </c>
      <c r="G645">
        <f t="shared" si="168"/>
        <v>9.7000000000000003E-2</v>
      </c>
      <c r="H645" s="22">
        <f>'Fuel usage &amp; cost'!$G$16</f>
        <v>1.4374228501645225</v>
      </c>
      <c r="I645" s="19">
        <f>'Fuel usage &amp; cost'!$B$13</f>
        <v>31.81</v>
      </c>
      <c r="J645" s="19">
        <f>'Fuel usage &amp; cost'!$F$13</f>
        <v>46.262676481980897</v>
      </c>
      <c r="K645" s="17">
        <f t="shared" si="150"/>
        <v>961.43094264852698</v>
      </c>
      <c r="L645" s="18">
        <f t="shared" si="151"/>
        <v>691.16438664079453</v>
      </c>
      <c r="M645" s="43">
        <f t="shared" si="152"/>
        <v>46.262676481980904</v>
      </c>
      <c r="N645" s="19">
        <f t="shared" si="153"/>
        <v>270.26655600773245</v>
      </c>
      <c r="O645">
        <v>37.619999999999997</v>
      </c>
      <c r="P645" s="17">
        <f t="shared" si="163"/>
        <v>219.77603999999997</v>
      </c>
      <c r="Q645" s="19">
        <f t="shared" si="164"/>
        <v>50.490516007732481</v>
      </c>
      <c r="R645" s="19">
        <f t="shared" si="156"/>
        <v>1449.18</v>
      </c>
      <c r="S645" s="43">
        <f t="shared" si="165"/>
        <v>316.60365039536055</v>
      </c>
      <c r="T645" s="19">
        <f t="shared" si="166"/>
        <v>1765.7836503953606</v>
      </c>
      <c r="U645" s="17"/>
      <c r="W645" s="19"/>
      <c r="X645">
        <f t="shared" si="169"/>
        <v>2015.854</v>
      </c>
      <c r="Y645" s="19">
        <f t="shared" si="170"/>
        <v>1985.5596903953606</v>
      </c>
      <c r="Z645" s="19">
        <f t="shared" si="167"/>
        <v>30.294309604639466</v>
      </c>
      <c r="AA645" s="19">
        <f t="shared" si="171"/>
        <v>20.196206403092994</v>
      </c>
    </row>
    <row r="646" spans="1:27" x14ac:dyDescent="0.3">
      <c r="A646" s="9">
        <v>41544</v>
      </c>
      <c r="B646" s="10" t="s">
        <v>3</v>
      </c>
      <c r="C646" s="11">
        <v>21</v>
      </c>
      <c r="D646" s="11">
        <v>14900</v>
      </c>
      <c r="E646">
        <v>20782</v>
      </c>
      <c r="F646">
        <f t="shared" si="149"/>
        <v>5.8819999999999997</v>
      </c>
      <c r="G646">
        <f t="shared" si="168"/>
        <v>9.7000000000000003E-2</v>
      </c>
      <c r="H646" s="22">
        <f>'Fuel usage &amp; cost'!$G$16</f>
        <v>1.4374228501645225</v>
      </c>
      <c r="I646" s="19">
        <f>'Fuel usage &amp; cost'!$B$13</f>
        <v>31.81</v>
      </c>
      <c r="J646" s="19">
        <f>'Fuel usage &amp; cost'!$F$13</f>
        <v>46.262676481980897</v>
      </c>
      <c r="K646" s="17">
        <f t="shared" si="150"/>
        <v>961.43094264852698</v>
      </c>
      <c r="L646" s="18">
        <f t="shared" si="151"/>
        <v>689.31387958151538</v>
      </c>
      <c r="M646" s="43">
        <f t="shared" si="152"/>
        <v>46.262676481980904</v>
      </c>
      <c r="N646" s="19">
        <f t="shared" si="153"/>
        <v>272.1170630670116</v>
      </c>
      <c r="O646">
        <v>31.66</v>
      </c>
      <c r="P646" s="17">
        <f t="shared" si="163"/>
        <v>186.22412</v>
      </c>
      <c r="Q646" s="19">
        <f t="shared" si="164"/>
        <v>85.892943067011601</v>
      </c>
      <c r="R646" s="19">
        <f t="shared" si="156"/>
        <v>1445.3</v>
      </c>
      <c r="S646" s="43">
        <f t="shared" si="165"/>
        <v>332.79411415979297</v>
      </c>
      <c r="T646" s="19">
        <f t="shared" si="166"/>
        <v>1778.094114159793</v>
      </c>
      <c r="U646" s="17"/>
      <c r="W646" s="19"/>
      <c r="X646">
        <f t="shared" si="169"/>
        <v>2015.854</v>
      </c>
      <c r="Y646" s="19">
        <f t="shared" si="170"/>
        <v>1964.3182341597933</v>
      </c>
      <c r="Z646" s="19">
        <f t="shared" si="167"/>
        <v>51.53576584020675</v>
      </c>
      <c r="AA646" s="19">
        <f t="shared" si="171"/>
        <v>34.357177226804644</v>
      </c>
    </row>
    <row r="647" spans="1:27" x14ac:dyDescent="0.3">
      <c r="A647" s="9">
        <v>41544</v>
      </c>
      <c r="B647" s="10" t="s">
        <v>3</v>
      </c>
      <c r="C647" s="11">
        <v>22</v>
      </c>
      <c r="D647" s="11">
        <v>14900</v>
      </c>
      <c r="E647">
        <v>20782</v>
      </c>
      <c r="F647">
        <f t="shared" si="149"/>
        <v>5.8819999999999997</v>
      </c>
      <c r="G647">
        <f t="shared" si="168"/>
        <v>9.7000000000000003E-2</v>
      </c>
      <c r="H647" s="22">
        <f>'Fuel usage &amp; cost'!$G$16</f>
        <v>1.4374228501645225</v>
      </c>
      <c r="I647" s="19">
        <f>'Fuel usage &amp; cost'!$B$13</f>
        <v>31.81</v>
      </c>
      <c r="J647" s="19">
        <f>'Fuel usage &amp; cost'!$F$13</f>
        <v>46.262676481980897</v>
      </c>
      <c r="K647" s="17">
        <f t="shared" si="150"/>
        <v>961.43094264852698</v>
      </c>
      <c r="L647" s="18">
        <f t="shared" si="151"/>
        <v>689.31387958151538</v>
      </c>
      <c r="M647" s="43">
        <f t="shared" si="152"/>
        <v>46.262676481980904</v>
      </c>
      <c r="N647" s="19">
        <f t="shared" si="153"/>
        <v>272.1170630670116</v>
      </c>
      <c r="O647">
        <v>28.99</v>
      </c>
      <c r="P647" s="17">
        <f t="shared" si="163"/>
        <v>170.51917999999998</v>
      </c>
      <c r="Q647" s="19">
        <f t="shared" si="164"/>
        <v>101.59788306701162</v>
      </c>
      <c r="R647" s="19">
        <f t="shared" si="156"/>
        <v>1445.3</v>
      </c>
      <c r="S647" s="43">
        <f t="shared" si="165"/>
        <v>339.07609015979295</v>
      </c>
      <c r="T647" s="19">
        <f t="shared" si="166"/>
        <v>1784.376090159793</v>
      </c>
      <c r="U647" s="17"/>
      <c r="W647" s="19"/>
      <c r="X647">
        <f t="shared" si="169"/>
        <v>2015.854</v>
      </c>
      <c r="Y647" s="19">
        <f t="shared" si="170"/>
        <v>1954.8952701597932</v>
      </c>
      <c r="Z647" s="19">
        <f t="shared" si="167"/>
        <v>60.958729840206843</v>
      </c>
      <c r="AA647" s="19">
        <f t="shared" si="171"/>
        <v>40.639153226804652</v>
      </c>
    </row>
    <row r="648" spans="1:27" x14ac:dyDescent="0.3">
      <c r="A648" s="9">
        <v>41544</v>
      </c>
      <c r="B648" s="10" t="s">
        <v>3</v>
      </c>
      <c r="C648" s="11">
        <v>23</v>
      </c>
      <c r="D648" s="11">
        <v>14860</v>
      </c>
      <c r="E648">
        <v>20782</v>
      </c>
      <c r="F648">
        <f t="shared" si="149"/>
        <v>5.9219999999999997</v>
      </c>
      <c r="G648">
        <f t="shared" si="168"/>
        <v>9.7000000000000003E-2</v>
      </c>
      <c r="H648" s="22">
        <f>'Fuel usage &amp; cost'!$G$16</f>
        <v>1.4374228501645225</v>
      </c>
      <c r="I648" s="19">
        <f>'Fuel usage &amp; cost'!$B$13</f>
        <v>31.81</v>
      </c>
      <c r="J648" s="19">
        <f>'Fuel usage &amp; cost'!$F$13</f>
        <v>46.262676481980897</v>
      </c>
      <c r="K648" s="17">
        <f t="shared" si="150"/>
        <v>961.43094264852698</v>
      </c>
      <c r="L648" s="18">
        <f t="shared" si="151"/>
        <v>687.46337252223611</v>
      </c>
      <c r="M648" s="43">
        <f t="shared" si="152"/>
        <v>46.262676481980904</v>
      </c>
      <c r="N648" s="19">
        <f t="shared" si="153"/>
        <v>273.96757012629087</v>
      </c>
      <c r="O648">
        <v>28.75</v>
      </c>
      <c r="P648" s="17">
        <f t="shared" si="163"/>
        <v>170.25749999999999</v>
      </c>
      <c r="Q648" s="19">
        <f t="shared" si="164"/>
        <v>103.71007012629087</v>
      </c>
      <c r="R648" s="19">
        <f t="shared" si="156"/>
        <v>1441.42</v>
      </c>
      <c r="S648" s="43">
        <f t="shared" si="165"/>
        <v>341.95045792422547</v>
      </c>
      <c r="T648" s="19">
        <f t="shared" si="166"/>
        <v>1783.3704579242255</v>
      </c>
      <c r="U648" s="17"/>
      <c r="W648" s="19"/>
      <c r="X648">
        <f t="shared" si="169"/>
        <v>2015.854</v>
      </c>
      <c r="Y648" s="19">
        <f t="shared" si="170"/>
        <v>1953.6279579242255</v>
      </c>
      <c r="Z648" s="19">
        <f t="shared" si="167"/>
        <v>62.226042075774558</v>
      </c>
      <c r="AA648" s="19">
        <f t="shared" si="171"/>
        <v>41.484028050516351</v>
      </c>
    </row>
    <row r="649" spans="1:27" x14ac:dyDescent="0.3">
      <c r="A649" s="9">
        <v>41544</v>
      </c>
      <c r="B649" s="10" t="s">
        <v>3</v>
      </c>
      <c r="C649" s="11">
        <v>24</v>
      </c>
      <c r="D649" s="11">
        <v>14800</v>
      </c>
      <c r="E649">
        <v>20782</v>
      </c>
      <c r="F649">
        <f t="shared" si="149"/>
        <v>5.9820000000000002</v>
      </c>
      <c r="G649">
        <f t="shared" si="168"/>
        <v>9.7000000000000003E-2</v>
      </c>
      <c r="H649" s="22">
        <f>'Fuel usage &amp; cost'!$G$16</f>
        <v>1.4374228501645225</v>
      </c>
      <c r="I649" s="19">
        <f>'Fuel usage &amp; cost'!$B$13</f>
        <v>31.81</v>
      </c>
      <c r="J649" s="19">
        <f>'Fuel usage &amp; cost'!$F$13</f>
        <v>46.262676481980897</v>
      </c>
      <c r="K649" s="17">
        <f t="shared" si="150"/>
        <v>961.43094264852698</v>
      </c>
      <c r="L649" s="18">
        <f t="shared" si="151"/>
        <v>684.68761193331727</v>
      </c>
      <c r="M649" s="43">
        <f t="shared" si="152"/>
        <v>46.26267648198089</v>
      </c>
      <c r="N649" s="19">
        <f t="shared" si="153"/>
        <v>276.74333071520971</v>
      </c>
      <c r="O649">
        <v>24.17</v>
      </c>
      <c r="P649" s="17">
        <f t="shared" si="163"/>
        <v>144.58494000000002</v>
      </c>
      <c r="Q649" s="19">
        <f t="shared" si="164"/>
        <v>132.15839071520969</v>
      </c>
      <c r="R649" s="19">
        <f t="shared" si="156"/>
        <v>1435.6000000000001</v>
      </c>
      <c r="S649" s="43">
        <f t="shared" si="165"/>
        <v>356.37402557087421</v>
      </c>
      <c r="T649" s="19">
        <f t="shared" si="166"/>
        <v>1791.9740255708743</v>
      </c>
      <c r="U649" s="17"/>
      <c r="W649" s="19"/>
      <c r="X649">
        <f t="shared" si="169"/>
        <v>2015.854</v>
      </c>
      <c r="Y649" s="19">
        <f t="shared" si="170"/>
        <v>1936.5589655708741</v>
      </c>
      <c r="Z649" s="19">
        <f t="shared" si="167"/>
        <v>79.295034429125963</v>
      </c>
      <c r="AA649" s="19">
        <f t="shared" si="171"/>
        <v>52.863356286083878</v>
      </c>
    </row>
    <row r="650" spans="1:27" x14ac:dyDescent="0.3">
      <c r="A650" s="9">
        <v>41545</v>
      </c>
      <c r="B650" s="10" t="s">
        <v>3</v>
      </c>
      <c r="C650" s="11">
        <v>1</v>
      </c>
      <c r="D650" s="11">
        <v>14760</v>
      </c>
      <c r="E650">
        <v>20782</v>
      </c>
      <c r="F650">
        <f t="shared" si="149"/>
        <v>6.0220000000000002</v>
      </c>
      <c r="G650">
        <f t="shared" si="168"/>
        <v>9.7000000000000003E-2</v>
      </c>
      <c r="H650" s="22">
        <f>'Fuel usage &amp; cost'!$G$16</f>
        <v>1.4374228501645225</v>
      </c>
      <c r="I650" s="19">
        <f>'Fuel usage &amp; cost'!$B$13</f>
        <v>31.81</v>
      </c>
      <c r="J650" s="19">
        <f>'Fuel usage &amp; cost'!$F$13</f>
        <v>46.262676481980897</v>
      </c>
      <c r="K650" s="17">
        <f t="shared" si="150"/>
        <v>961.43094264852698</v>
      </c>
      <c r="L650" s="18">
        <f t="shared" si="151"/>
        <v>682.837104874038</v>
      </c>
      <c r="M650" s="43">
        <f t="shared" si="152"/>
        <v>46.26267648198089</v>
      </c>
      <c r="N650" s="19">
        <f t="shared" si="153"/>
        <v>278.59383777448897</v>
      </c>
      <c r="O650">
        <v>28.26</v>
      </c>
      <c r="P650" s="17">
        <f t="shared" si="163"/>
        <v>170.18172000000001</v>
      </c>
      <c r="Q650" s="19">
        <f t="shared" si="164"/>
        <v>108.41211777448896</v>
      </c>
      <c r="R650" s="19">
        <f t="shared" si="156"/>
        <v>1431.72</v>
      </c>
      <c r="S650" s="43">
        <f t="shared" si="165"/>
        <v>348.90500933530666</v>
      </c>
      <c r="T650" s="19">
        <f t="shared" si="166"/>
        <v>1780.6250093353067</v>
      </c>
      <c r="U650" s="17"/>
      <c r="W650" s="19"/>
      <c r="X650">
        <f t="shared" si="169"/>
        <v>2015.854</v>
      </c>
      <c r="Y650" s="19">
        <f t="shared" si="170"/>
        <v>1950.8067293353067</v>
      </c>
      <c r="Z650" s="19">
        <f t="shared" si="167"/>
        <v>65.047270664693315</v>
      </c>
      <c r="AA650" s="19">
        <f t="shared" si="171"/>
        <v>43.364847109795591</v>
      </c>
    </row>
    <row r="651" spans="1:27" x14ac:dyDescent="0.3">
      <c r="A651" s="9">
        <v>41545</v>
      </c>
      <c r="B651" s="10" t="s">
        <v>3</v>
      </c>
      <c r="C651" s="11">
        <v>2</v>
      </c>
      <c r="D651" s="11">
        <v>14320</v>
      </c>
      <c r="E651">
        <v>20782</v>
      </c>
      <c r="F651">
        <f t="shared" si="149"/>
        <v>6.4619999999999997</v>
      </c>
      <c r="G651">
        <f t="shared" si="168"/>
        <v>9.7000000000000003E-2</v>
      </c>
      <c r="H651" s="22">
        <f>'Fuel usage &amp; cost'!$G$16</f>
        <v>1.4374228501645225</v>
      </c>
      <c r="I651" s="19">
        <f>'Fuel usage &amp; cost'!$B$13</f>
        <v>31.81</v>
      </c>
      <c r="J651" s="19">
        <f>'Fuel usage &amp; cost'!$F$13</f>
        <v>46.262676481980897</v>
      </c>
      <c r="K651" s="17">
        <f t="shared" si="150"/>
        <v>961.43094264852698</v>
      </c>
      <c r="L651" s="18">
        <f t="shared" si="151"/>
        <v>662.48152722196642</v>
      </c>
      <c r="M651" s="43">
        <f t="shared" si="152"/>
        <v>46.26267648198089</v>
      </c>
      <c r="N651" s="19">
        <f t="shared" si="153"/>
        <v>298.94941542656056</v>
      </c>
      <c r="O651">
        <v>25.33</v>
      </c>
      <c r="P651" s="17">
        <f t="shared" si="163"/>
        <v>163.68245999999999</v>
      </c>
      <c r="Q651" s="19">
        <f t="shared" si="164"/>
        <v>135.26695542656057</v>
      </c>
      <c r="R651" s="19">
        <f t="shared" si="156"/>
        <v>1389.04</v>
      </c>
      <c r="S651" s="43">
        <f t="shared" si="165"/>
        <v>381.97136674406369</v>
      </c>
      <c r="T651" s="19">
        <f t="shared" si="166"/>
        <v>1771.0113667440637</v>
      </c>
      <c r="U651" s="17"/>
      <c r="W651" s="19"/>
      <c r="X651">
        <f t="shared" si="169"/>
        <v>2015.854</v>
      </c>
      <c r="Y651" s="19">
        <f t="shared" si="170"/>
        <v>1934.6938267440637</v>
      </c>
      <c r="Z651" s="19">
        <f t="shared" si="167"/>
        <v>81.160173255936343</v>
      </c>
      <c r="AA651" s="19">
        <f t="shared" si="171"/>
        <v>54.106782170624228</v>
      </c>
    </row>
    <row r="652" spans="1:27" x14ac:dyDescent="0.3">
      <c r="A652" s="9">
        <v>41545</v>
      </c>
      <c r="B652" s="10" t="s">
        <v>3</v>
      </c>
      <c r="C652" s="11">
        <v>3</v>
      </c>
      <c r="D652" s="11">
        <v>14140</v>
      </c>
      <c r="E652">
        <v>20782</v>
      </c>
      <c r="F652">
        <f t="shared" si="149"/>
        <v>6.6420000000000003</v>
      </c>
      <c r="G652">
        <f t="shared" si="168"/>
        <v>9.7000000000000003E-2</v>
      </c>
      <c r="H652" s="22">
        <f>'Fuel usage &amp; cost'!$G$16</f>
        <v>1.4374228501645225</v>
      </c>
      <c r="I652" s="19">
        <f>'Fuel usage &amp; cost'!$B$13</f>
        <v>31.81</v>
      </c>
      <c r="J652" s="19">
        <f>'Fuel usage &amp; cost'!$F$13</f>
        <v>46.262676481980897</v>
      </c>
      <c r="K652" s="17">
        <f t="shared" si="150"/>
        <v>961.43094264852698</v>
      </c>
      <c r="L652" s="18">
        <f t="shared" si="151"/>
        <v>654.15424545520989</v>
      </c>
      <c r="M652" s="43">
        <f t="shared" si="152"/>
        <v>46.262676481980904</v>
      </c>
      <c r="N652" s="19">
        <f t="shared" si="153"/>
        <v>307.27669719331709</v>
      </c>
      <c r="O652">
        <v>23.04</v>
      </c>
      <c r="P652" s="17">
        <f t="shared" si="163"/>
        <v>153.03167999999999</v>
      </c>
      <c r="Q652" s="19">
        <f t="shared" si="164"/>
        <v>154.2450171933171</v>
      </c>
      <c r="R652" s="19">
        <f t="shared" si="156"/>
        <v>1371.58</v>
      </c>
      <c r="S652" s="43">
        <f t="shared" si="165"/>
        <v>398.69530968400971</v>
      </c>
      <c r="T652" s="19">
        <f t="shared" si="166"/>
        <v>1770.2753096840097</v>
      </c>
      <c r="U652" s="17"/>
      <c r="W652" s="19"/>
      <c r="X652">
        <f t="shared" si="169"/>
        <v>2015.854</v>
      </c>
      <c r="Y652" s="19">
        <f t="shared" si="170"/>
        <v>1923.3069896840097</v>
      </c>
      <c r="Z652" s="19">
        <f t="shared" si="167"/>
        <v>92.547010315990292</v>
      </c>
      <c r="AA652" s="19">
        <f t="shared" si="171"/>
        <v>61.69800687732684</v>
      </c>
    </row>
    <row r="653" spans="1:27" x14ac:dyDescent="0.3">
      <c r="A653" s="9">
        <v>41545</v>
      </c>
      <c r="B653" s="10" t="s">
        <v>3</v>
      </c>
      <c r="C653" s="11">
        <v>4</v>
      </c>
      <c r="D653" s="11">
        <v>14160</v>
      </c>
      <c r="E653">
        <v>20782</v>
      </c>
      <c r="F653">
        <f t="shared" si="149"/>
        <v>6.6219999999999999</v>
      </c>
      <c r="G653">
        <f t="shared" si="168"/>
        <v>9.7000000000000003E-2</v>
      </c>
      <c r="H653" s="22">
        <f>'Fuel usage &amp; cost'!$G$16</f>
        <v>1.4374228501645225</v>
      </c>
      <c r="I653" s="19">
        <f>'Fuel usage &amp; cost'!$B$13</f>
        <v>31.81</v>
      </c>
      <c r="J653" s="19">
        <f>'Fuel usage &amp; cost'!$F$13</f>
        <v>46.262676481980897</v>
      </c>
      <c r="K653" s="17">
        <f t="shared" si="150"/>
        <v>961.43094264852698</v>
      </c>
      <c r="L653" s="18">
        <f t="shared" si="151"/>
        <v>655.07949898484947</v>
      </c>
      <c r="M653" s="43">
        <f t="shared" si="152"/>
        <v>46.262676481980904</v>
      </c>
      <c r="N653" s="19">
        <f t="shared" si="153"/>
        <v>306.35144366367751</v>
      </c>
      <c r="O653">
        <v>21.74</v>
      </c>
      <c r="P653" s="17">
        <f t="shared" si="163"/>
        <v>143.96227999999999</v>
      </c>
      <c r="Q653" s="19">
        <f t="shared" si="164"/>
        <v>162.38916366367752</v>
      </c>
      <c r="R653" s="19">
        <f t="shared" si="156"/>
        <v>1373.52</v>
      </c>
      <c r="S653" s="43">
        <f t="shared" si="165"/>
        <v>400.93822180179347</v>
      </c>
      <c r="T653" s="19">
        <f t="shared" si="166"/>
        <v>1774.4582218017936</v>
      </c>
      <c r="U653" s="17"/>
      <c r="W653" s="19"/>
      <c r="X653">
        <f t="shared" si="169"/>
        <v>2015.854</v>
      </c>
      <c r="Y653" s="19">
        <f t="shared" si="170"/>
        <v>1918.4205018017933</v>
      </c>
      <c r="Z653" s="19">
        <f t="shared" si="167"/>
        <v>97.433498198206735</v>
      </c>
      <c r="AA653" s="19">
        <f t="shared" si="171"/>
        <v>64.955665465471014</v>
      </c>
    </row>
    <row r="654" spans="1:27" x14ac:dyDescent="0.3">
      <c r="A654" s="9">
        <v>41545</v>
      </c>
      <c r="B654" s="10" t="s">
        <v>3</v>
      </c>
      <c r="C654" s="11">
        <v>5</v>
      </c>
      <c r="D654" s="11">
        <v>14340</v>
      </c>
      <c r="E654">
        <v>20782</v>
      </c>
      <c r="F654">
        <f t="shared" si="149"/>
        <v>6.4420000000000002</v>
      </c>
      <c r="G654">
        <f t="shared" si="168"/>
        <v>9.7000000000000003E-2</v>
      </c>
      <c r="H654" s="22">
        <f>'Fuel usage &amp; cost'!$G$16</f>
        <v>1.4374228501645225</v>
      </c>
      <c r="I654" s="19">
        <f>'Fuel usage &amp; cost'!$B$13</f>
        <v>31.81</v>
      </c>
      <c r="J654" s="19">
        <f>'Fuel usage &amp; cost'!$F$13</f>
        <v>46.262676481980897</v>
      </c>
      <c r="K654" s="17">
        <f t="shared" si="150"/>
        <v>961.43094264852698</v>
      </c>
      <c r="L654" s="18">
        <f t="shared" si="151"/>
        <v>663.40678075160611</v>
      </c>
      <c r="M654" s="43">
        <f t="shared" si="152"/>
        <v>46.26267648198089</v>
      </c>
      <c r="N654" s="19">
        <f t="shared" si="153"/>
        <v>298.02416189692087</v>
      </c>
      <c r="O654">
        <v>21.64</v>
      </c>
      <c r="P654" s="17">
        <f t="shared" si="163"/>
        <v>139.40488000000002</v>
      </c>
      <c r="Q654" s="19">
        <f t="shared" si="164"/>
        <v>158.61928189692085</v>
      </c>
      <c r="R654" s="19">
        <f t="shared" si="156"/>
        <v>1390.98</v>
      </c>
      <c r="S654" s="43">
        <f t="shared" si="165"/>
        <v>390.29755086184747</v>
      </c>
      <c r="T654" s="19">
        <f t="shared" si="166"/>
        <v>1781.2775508618474</v>
      </c>
      <c r="U654" s="17"/>
      <c r="W654" s="19"/>
      <c r="X654">
        <f t="shared" si="169"/>
        <v>2015.854</v>
      </c>
      <c r="Y654" s="19">
        <f t="shared" si="170"/>
        <v>1920.6824308618475</v>
      </c>
      <c r="Z654" s="19">
        <f t="shared" si="167"/>
        <v>95.171569138152563</v>
      </c>
      <c r="AA654" s="19">
        <f t="shared" si="171"/>
        <v>63.447712758768347</v>
      </c>
    </row>
    <row r="655" spans="1:27" x14ac:dyDescent="0.3">
      <c r="A655" s="9">
        <v>41545</v>
      </c>
      <c r="B655" s="10" t="s">
        <v>3</v>
      </c>
      <c r="C655" s="11">
        <v>6</v>
      </c>
      <c r="D655" s="11">
        <v>14360</v>
      </c>
      <c r="E655">
        <v>20782</v>
      </c>
      <c r="F655">
        <f t="shared" si="149"/>
        <v>6.4219999999999997</v>
      </c>
      <c r="G655">
        <f t="shared" si="168"/>
        <v>9.7000000000000003E-2</v>
      </c>
      <c r="H655" s="22">
        <f>'Fuel usage &amp; cost'!$G$16</f>
        <v>1.4374228501645225</v>
      </c>
      <c r="I655" s="19">
        <f>'Fuel usage &amp; cost'!$B$13</f>
        <v>31.81</v>
      </c>
      <c r="J655" s="19">
        <f>'Fuel usage &amp; cost'!$F$13</f>
        <v>46.262676481980897</v>
      </c>
      <c r="K655" s="17">
        <f t="shared" si="150"/>
        <v>961.43094264852698</v>
      </c>
      <c r="L655" s="18">
        <f t="shared" si="151"/>
        <v>664.33203428124568</v>
      </c>
      <c r="M655" s="43">
        <f t="shared" si="152"/>
        <v>46.262676481980904</v>
      </c>
      <c r="N655" s="19">
        <f t="shared" si="153"/>
        <v>297.0989083672813</v>
      </c>
      <c r="O655">
        <v>21.69</v>
      </c>
      <c r="P655" s="17">
        <f t="shared" si="163"/>
        <v>139.29318000000001</v>
      </c>
      <c r="Q655" s="19">
        <f t="shared" si="164"/>
        <v>157.80572836728129</v>
      </c>
      <c r="R655" s="19">
        <f t="shared" si="156"/>
        <v>1392.92</v>
      </c>
      <c r="S655" s="43">
        <f t="shared" si="165"/>
        <v>388.95738297963118</v>
      </c>
      <c r="T655" s="19">
        <f t="shared" si="166"/>
        <v>1781.8773829796312</v>
      </c>
      <c r="U655" s="17"/>
      <c r="W655" s="19"/>
      <c r="X655">
        <f t="shared" si="169"/>
        <v>2015.854</v>
      </c>
      <c r="Y655" s="19">
        <f t="shared" si="170"/>
        <v>1921.1705629796313</v>
      </c>
      <c r="Z655" s="19">
        <f t="shared" si="167"/>
        <v>94.683437020368729</v>
      </c>
      <c r="AA655" s="19">
        <f t="shared" si="171"/>
        <v>63.122291346912519</v>
      </c>
    </row>
    <row r="656" spans="1:27" x14ac:dyDescent="0.3">
      <c r="A656" s="9">
        <v>41545</v>
      </c>
      <c r="B656" s="10" t="s">
        <v>3</v>
      </c>
      <c r="C656" s="11">
        <v>7</v>
      </c>
      <c r="D656" s="11">
        <v>14320</v>
      </c>
      <c r="E656">
        <v>20782</v>
      </c>
      <c r="F656">
        <f t="shared" si="149"/>
        <v>6.4619999999999997</v>
      </c>
      <c r="G656">
        <f t="shared" si="168"/>
        <v>9.7000000000000003E-2</v>
      </c>
      <c r="H656" s="22">
        <f>'Fuel usage &amp; cost'!$G$16</f>
        <v>1.4374228501645225</v>
      </c>
      <c r="I656" s="19">
        <f>'Fuel usage &amp; cost'!$B$13</f>
        <v>31.81</v>
      </c>
      <c r="J656" s="19">
        <f>'Fuel usage &amp; cost'!$F$13</f>
        <v>46.262676481980897</v>
      </c>
      <c r="K656" s="17">
        <f t="shared" si="150"/>
        <v>961.43094264852698</v>
      </c>
      <c r="L656" s="18">
        <f t="shared" si="151"/>
        <v>662.48152722196642</v>
      </c>
      <c r="M656" s="43">
        <f t="shared" si="152"/>
        <v>46.26267648198089</v>
      </c>
      <c r="N656" s="19">
        <f t="shared" si="153"/>
        <v>298.94941542656056</v>
      </c>
      <c r="O656">
        <v>21.6</v>
      </c>
      <c r="P656" s="17">
        <f t="shared" si="163"/>
        <v>139.57920000000001</v>
      </c>
      <c r="Q656" s="19">
        <f t="shared" si="164"/>
        <v>159.37021542656055</v>
      </c>
      <c r="R656" s="19">
        <f t="shared" si="156"/>
        <v>1389.04</v>
      </c>
      <c r="S656" s="43">
        <f t="shared" si="165"/>
        <v>391.61267074406368</v>
      </c>
      <c r="T656" s="19">
        <f t="shared" si="166"/>
        <v>1780.6526707440637</v>
      </c>
      <c r="U656" s="17"/>
      <c r="W656" s="19"/>
      <c r="X656">
        <f t="shared" si="169"/>
        <v>2015.854</v>
      </c>
      <c r="Y656" s="19">
        <f t="shared" si="170"/>
        <v>1920.2318707440638</v>
      </c>
      <c r="Z656" s="19">
        <f t="shared" si="167"/>
        <v>95.622129255936215</v>
      </c>
      <c r="AA656" s="19">
        <f t="shared" si="171"/>
        <v>63.748086170624219</v>
      </c>
    </row>
    <row r="657" spans="1:27" x14ac:dyDescent="0.3">
      <c r="A657" s="9">
        <v>41545</v>
      </c>
      <c r="B657" s="10" t="s">
        <v>3</v>
      </c>
      <c r="C657" s="11">
        <v>8</v>
      </c>
      <c r="D657" s="11">
        <v>14180</v>
      </c>
      <c r="E657">
        <v>20782</v>
      </c>
      <c r="F657">
        <f t="shared" si="149"/>
        <v>6.6020000000000003</v>
      </c>
      <c r="G657">
        <f t="shared" si="168"/>
        <v>9.7000000000000003E-2</v>
      </c>
      <c r="H657" s="22">
        <f>'Fuel usage &amp; cost'!$G$16</f>
        <v>1.4374228501645225</v>
      </c>
      <c r="I657" s="19">
        <f>'Fuel usage &amp; cost'!$B$13</f>
        <v>31.81</v>
      </c>
      <c r="J657" s="19">
        <f>'Fuel usage &amp; cost'!$F$13</f>
        <v>46.262676481980897</v>
      </c>
      <c r="K657" s="17">
        <f t="shared" si="150"/>
        <v>961.43094264852698</v>
      </c>
      <c r="L657" s="18">
        <f t="shared" si="151"/>
        <v>656.00475251448916</v>
      </c>
      <c r="M657" s="43">
        <f t="shared" si="152"/>
        <v>46.26267648198089</v>
      </c>
      <c r="N657" s="19">
        <f t="shared" si="153"/>
        <v>305.42619013403782</v>
      </c>
      <c r="O657">
        <v>26.03</v>
      </c>
      <c r="P657" s="17">
        <f t="shared" si="163"/>
        <v>171.85006000000001</v>
      </c>
      <c r="Q657" s="19">
        <f t="shared" si="164"/>
        <v>133.57613013403781</v>
      </c>
      <c r="R657" s="19">
        <f t="shared" si="156"/>
        <v>1375.46</v>
      </c>
      <c r="S657" s="43">
        <f t="shared" si="165"/>
        <v>388.39826191957735</v>
      </c>
      <c r="T657" s="19">
        <f t="shared" si="166"/>
        <v>1763.8582619195774</v>
      </c>
      <c r="U657" s="17"/>
      <c r="W657" s="19"/>
      <c r="X657">
        <f t="shared" si="169"/>
        <v>2015.854</v>
      </c>
      <c r="Y657" s="19">
        <f t="shared" si="170"/>
        <v>1935.7083219195774</v>
      </c>
      <c r="Z657" s="19">
        <f t="shared" si="167"/>
        <v>80.145678080422613</v>
      </c>
      <c r="AA657" s="19">
        <f t="shared" si="171"/>
        <v>53.430452053615127</v>
      </c>
    </row>
    <row r="658" spans="1:27" x14ac:dyDescent="0.3">
      <c r="A658" s="9">
        <v>41545</v>
      </c>
      <c r="B658" s="10" t="s">
        <v>3</v>
      </c>
      <c r="C658" s="11">
        <v>9</v>
      </c>
      <c r="D658" s="11">
        <v>14220</v>
      </c>
      <c r="E658">
        <v>20782</v>
      </c>
      <c r="F658">
        <f t="shared" si="149"/>
        <v>6.5620000000000003</v>
      </c>
      <c r="G658">
        <f t="shared" si="168"/>
        <v>9.7000000000000003E-2</v>
      </c>
      <c r="H658" s="22">
        <f>'Fuel usage &amp; cost'!$G$16</f>
        <v>1.4374228501645225</v>
      </c>
      <c r="I658" s="19">
        <f>'Fuel usage &amp; cost'!$B$13</f>
        <v>31.81</v>
      </c>
      <c r="J658" s="19">
        <f>'Fuel usage &amp; cost'!$F$13</f>
        <v>46.262676481980897</v>
      </c>
      <c r="K658" s="17">
        <f t="shared" si="150"/>
        <v>961.43094264852698</v>
      </c>
      <c r="L658" s="18">
        <f t="shared" si="151"/>
        <v>657.85525957376842</v>
      </c>
      <c r="M658" s="43">
        <f t="shared" si="152"/>
        <v>46.262676481980876</v>
      </c>
      <c r="N658" s="19">
        <f t="shared" si="153"/>
        <v>303.57568307475856</v>
      </c>
      <c r="O658">
        <v>30.18</v>
      </c>
      <c r="P658" s="17">
        <f t="shared" si="163"/>
        <v>198.04116000000002</v>
      </c>
      <c r="Q658" s="19">
        <f t="shared" si="164"/>
        <v>105.53452307475854</v>
      </c>
      <c r="R658" s="19">
        <f t="shared" si="156"/>
        <v>1379.3400000000001</v>
      </c>
      <c r="S658" s="43">
        <f t="shared" si="165"/>
        <v>375.15212615514491</v>
      </c>
      <c r="T658" s="19">
        <f t="shared" si="166"/>
        <v>1754.4921261551451</v>
      </c>
      <c r="U658" s="17"/>
      <c r="W658" s="19"/>
      <c r="X658">
        <f t="shared" si="169"/>
        <v>2015.854</v>
      </c>
      <c r="Y658" s="19">
        <f t="shared" si="170"/>
        <v>1952.5332861551451</v>
      </c>
      <c r="Z658" s="19">
        <f t="shared" si="167"/>
        <v>63.320713844854936</v>
      </c>
      <c r="AA658" s="19">
        <f t="shared" si="171"/>
        <v>42.213809229903418</v>
      </c>
    </row>
    <row r="659" spans="1:27" x14ac:dyDescent="0.3">
      <c r="A659" s="9">
        <v>41545</v>
      </c>
      <c r="B659" s="10" t="s">
        <v>3</v>
      </c>
      <c r="C659" s="11">
        <v>10</v>
      </c>
      <c r="D659" s="11">
        <v>14420</v>
      </c>
      <c r="E659">
        <v>20782</v>
      </c>
      <c r="F659">
        <f t="shared" si="149"/>
        <v>6.3620000000000001</v>
      </c>
      <c r="G659">
        <f t="shared" si="168"/>
        <v>9.7000000000000003E-2</v>
      </c>
      <c r="H659" s="22">
        <f>'Fuel usage &amp; cost'!$G$16</f>
        <v>1.4374228501645225</v>
      </c>
      <c r="I659" s="19">
        <f>'Fuel usage &amp; cost'!$B$13</f>
        <v>31.81</v>
      </c>
      <c r="J659" s="19">
        <f>'Fuel usage &amp; cost'!$F$13</f>
        <v>46.262676481980897</v>
      </c>
      <c r="K659" s="17">
        <f t="shared" si="150"/>
        <v>961.43094264852698</v>
      </c>
      <c r="L659" s="18">
        <f t="shared" si="151"/>
        <v>667.10779487016453</v>
      </c>
      <c r="M659" s="43">
        <f t="shared" si="152"/>
        <v>46.262676481980904</v>
      </c>
      <c r="N659" s="19">
        <f t="shared" si="153"/>
        <v>294.32314777836245</v>
      </c>
      <c r="O659">
        <v>30.08</v>
      </c>
      <c r="P659" s="17">
        <f t="shared" si="163"/>
        <v>191.36895999999999</v>
      </c>
      <c r="Q659" s="19">
        <f t="shared" si="164"/>
        <v>102.95418777836247</v>
      </c>
      <c r="R659" s="19">
        <f t="shared" si="156"/>
        <v>1398.74</v>
      </c>
      <c r="S659" s="43">
        <f t="shared" si="165"/>
        <v>363.97252733298251</v>
      </c>
      <c r="T659" s="19">
        <f t="shared" si="166"/>
        <v>1762.7125273329825</v>
      </c>
      <c r="U659" s="17"/>
      <c r="W659" s="19"/>
      <c r="X659">
        <f t="shared" si="169"/>
        <v>2015.854</v>
      </c>
      <c r="Y659" s="19">
        <f t="shared" si="170"/>
        <v>1954.0814873329825</v>
      </c>
      <c r="Z659" s="19">
        <f t="shared" si="167"/>
        <v>61.772512667017509</v>
      </c>
      <c r="AA659" s="19">
        <f t="shared" si="171"/>
        <v>41.181675111344987</v>
      </c>
    </row>
    <row r="660" spans="1:27" x14ac:dyDescent="0.3">
      <c r="A660" s="9">
        <v>41545</v>
      </c>
      <c r="B660" s="10" t="s">
        <v>3</v>
      </c>
      <c r="C660" s="11">
        <v>11</v>
      </c>
      <c r="D660" s="11">
        <v>14360</v>
      </c>
      <c r="E660">
        <v>20782</v>
      </c>
      <c r="F660">
        <f t="shared" si="149"/>
        <v>6.4219999999999997</v>
      </c>
      <c r="G660">
        <f t="shared" si="168"/>
        <v>9.7000000000000003E-2</v>
      </c>
      <c r="H660" s="22">
        <f>'Fuel usage &amp; cost'!$G$16</f>
        <v>1.4374228501645225</v>
      </c>
      <c r="I660" s="19">
        <f>'Fuel usage &amp; cost'!$B$13</f>
        <v>31.81</v>
      </c>
      <c r="J660" s="19">
        <f>'Fuel usage &amp; cost'!$F$13</f>
        <v>46.262676481980897</v>
      </c>
      <c r="K660" s="17">
        <f t="shared" si="150"/>
        <v>961.43094264852698</v>
      </c>
      <c r="L660" s="18">
        <f t="shared" si="151"/>
        <v>664.33203428124568</v>
      </c>
      <c r="M660" s="43">
        <f t="shared" si="152"/>
        <v>46.262676481980904</v>
      </c>
      <c r="N660" s="19">
        <f t="shared" si="153"/>
        <v>297.0989083672813</v>
      </c>
      <c r="O660">
        <v>32.54</v>
      </c>
      <c r="P660" s="17">
        <f t="shared" si="163"/>
        <v>208.97188</v>
      </c>
      <c r="Q660" s="19">
        <f t="shared" si="164"/>
        <v>88.127028367281298</v>
      </c>
      <c r="R660" s="19">
        <f t="shared" si="156"/>
        <v>1392.92</v>
      </c>
      <c r="S660" s="43">
        <f t="shared" si="165"/>
        <v>361.08590297963116</v>
      </c>
      <c r="T660" s="19">
        <f t="shared" si="166"/>
        <v>1754.0059029796312</v>
      </c>
      <c r="U660" s="17"/>
      <c r="W660" s="19"/>
      <c r="X660">
        <f t="shared" si="169"/>
        <v>2015.854</v>
      </c>
      <c r="Y660" s="19">
        <f t="shared" si="170"/>
        <v>1962.9777829796312</v>
      </c>
      <c r="Z660" s="19">
        <f t="shared" si="167"/>
        <v>52.876217020368813</v>
      </c>
      <c r="AA660" s="19">
        <f t="shared" si="171"/>
        <v>35.250811346912521</v>
      </c>
    </row>
    <row r="661" spans="1:27" x14ac:dyDescent="0.3">
      <c r="A661" s="9">
        <v>41545</v>
      </c>
      <c r="B661" s="10" t="s">
        <v>3</v>
      </c>
      <c r="C661" s="11">
        <v>12</v>
      </c>
      <c r="D661" s="11">
        <v>14420</v>
      </c>
      <c r="E661">
        <v>20782</v>
      </c>
      <c r="F661">
        <f t="shared" si="149"/>
        <v>6.3620000000000001</v>
      </c>
      <c r="G661">
        <f t="shared" si="168"/>
        <v>9.7000000000000003E-2</v>
      </c>
      <c r="H661" s="22">
        <f>'Fuel usage &amp; cost'!$G$16</f>
        <v>1.4374228501645225</v>
      </c>
      <c r="I661" s="19">
        <f>'Fuel usage &amp; cost'!$B$13</f>
        <v>31.81</v>
      </c>
      <c r="J661" s="19">
        <f>'Fuel usage &amp; cost'!$F$13</f>
        <v>46.262676481980897</v>
      </c>
      <c r="K661" s="17">
        <f t="shared" si="150"/>
        <v>961.43094264852698</v>
      </c>
      <c r="L661" s="18">
        <f t="shared" si="151"/>
        <v>667.10779487016453</v>
      </c>
      <c r="M661" s="43">
        <f t="shared" si="152"/>
        <v>46.262676481980904</v>
      </c>
      <c r="N661" s="19">
        <f t="shared" si="153"/>
        <v>294.32314777836245</v>
      </c>
      <c r="O661">
        <v>32.83</v>
      </c>
      <c r="P661" s="17">
        <f t="shared" si="163"/>
        <v>208.86445999999998</v>
      </c>
      <c r="Q661" s="19">
        <f t="shared" si="164"/>
        <v>85.458687778362474</v>
      </c>
      <c r="R661" s="19">
        <f t="shared" si="156"/>
        <v>1398.74</v>
      </c>
      <c r="S661" s="43">
        <f t="shared" si="165"/>
        <v>356.97432733298251</v>
      </c>
      <c r="T661" s="19">
        <f t="shared" si="166"/>
        <v>1755.7143273329825</v>
      </c>
      <c r="U661" s="17"/>
      <c r="W661" s="19"/>
      <c r="X661">
        <f t="shared" si="169"/>
        <v>2015.854</v>
      </c>
      <c r="Y661" s="19">
        <f t="shared" si="170"/>
        <v>1964.5787873329825</v>
      </c>
      <c r="Z661" s="19">
        <f t="shared" si="167"/>
        <v>51.275212667017513</v>
      </c>
      <c r="AA661" s="19">
        <f t="shared" si="171"/>
        <v>34.18347511134499</v>
      </c>
    </row>
    <row r="662" spans="1:27" x14ac:dyDescent="0.3">
      <c r="A662" s="9">
        <v>41545</v>
      </c>
      <c r="B662" s="10" t="s">
        <v>3</v>
      </c>
      <c r="C662" s="11">
        <v>13</v>
      </c>
      <c r="D662" s="11">
        <v>14320</v>
      </c>
      <c r="E662">
        <v>20782</v>
      </c>
      <c r="F662">
        <f t="shared" si="149"/>
        <v>6.4619999999999997</v>
      </c>
      <c r="G662">
        <f t="shared" si="168"/>
        <v>9.7000000000000003E-2</v>
      </c>
      <c r="H662" s="22">
        <f>'Fuel usage &amp; cost'!$G$16</f>
        <v>1.4374228501645225</v>
      </c>
      <c r="I662" s="19">
        <f>'Fuel usage &amp; cost'!$B$13</f>
        <v>31.81</v>
      </c>
      <c r="J662" s="19">
        <f>'Fuel usage &amp; cost'!$F$13</f>
        <v>46.262676481980897</v>
      </c>
      <c r="K662" s="17">
        <f t="shared" si="150"/>
        <v>961.43094264852698</v>
      </c>
      <c r="L662" s="18">
        <f t="shared" si="151"/>
        <v>662.48152722196642</v>
      </c>
      <c r="M662" s="43">
        <f t="shared" si="152"/>
        <v>46.26267648198089</v>
      </c>
      <c r="N662" s="19">
        <f t="shared" si="153"/>
        <v>298.94941542656056</v>
      </c>
      <c r="O662">
        <v>31.86</v>
      </c>
      <c r="P662" s="17">
        <f t="shared" si="163"/>
        <v>205.87931999999998</v>
      </c>
      <c r="Q662" s="19">
        <f t="shared" si="164"/>
        <v>93.070095426560584</v>
      </c>
      <c r="R662" s="19">
        <f t="shared" si="156"/>
        <v>1389.04</v>
      </c>
      <c r="S662" s="43">
        <f t="shared" si="165"/>
        <v>365.0926227440637</v>
      </c>
      <c r="T662" s="19">
        <f t="shared" si="166"/>
        <v>1754.1326227440636</v>
      </c>
      <c r="U662" s="17"/>
      <c r="W662" s="19"/>
      <c r="X662">
        <f t="shared" si="169"/>
        <v>2015.854</v>
      </c>
      <c r="Y662" s="19">
        <f t="shared" si="170"/>
        <v>1960.0119427440636</v>
      </c>
      <c r="Z662" s="19">
        <f t="shared" si="167"/>
        <v>55.842057255936425</v>
      </c>
      <c r="AA662" s="19">
        <f t="shared" si="171"/>
        <v>37.228038170624238</v>
      </c>
    </row>
    <row r="663" spans="1:27" x14ac:dyDescent="0.3">
      <c r="A663" s="9">
        <v>41545</v>
      </c>
      <c r="B663" s="10" t="s">
        <v>3</v>
      </c>
      <c r="C663" s="11">
        <v>14</v>
      </c>
      <c r="D663" s="11">
        <v>14360</v>
      </c>
      <c r="E663">
        <v>20782</v>
      </c>
      <c r="F663">
        <f t="shared" si="149"/>
        <v>6.4219999999999997</v>
      </c>
      <c r="G663">
        <f t="shared" si="168"/>
        <v>9.7000000000000003E-2</v>
      </c>
      <c r="H663" s="22">
        <f>'Fuel usage &amp; cost'!$G$16</f>
        <v>1.4374228501645225</v>
      </c>
      <c r="I663" s="19">
        <f>'Fuel usage &amp; cost'!$B$13</f>
        <v>31.81</v>
      </c>
      <c r="J663" s="19">
        <f>'Fuel usage &amp; cost'!$F$13</f>
        <v>46.262676481980897</v>
      </c>
      <c r="K663" s="17">
        <f t="shared" si="150"/>
        <v>961.43094264852698</v>
      </c>
      <c r="L663" s="18">
        <f t="shared" si="151"/>
        <v>664.33203428124568</v>
      </c>
      <c r="M663" s="43">
        <f t="shared" si="152"/>
        <v>46.262676481980904</v>
      </c>
      <c r="N663" s="19">
        <f t="shared" si="153"/>
        <v>297.0989083672813</v>
      </c>
      <c r="O663">
        <v>29.87</v>
      </c>
      <c r="P663" s="17">
        <f t="shared" si="163"/>
        <v>191.82514</v>
      </c>
      <c r="Q663" s="19">
        <f t="shared" si="164"/>
        <v>105.27376836728129</v>
      </c>
      <c r="R663" s="19">
        <f t="shared" si="156"/>
        <v>1392.92</v>
      </c>
      <c r="S663" s="43">
        <f t="shared" si="165"/>
        <v>367.94459897963117</v>
      </c>
      <c r="T663" s="19">
        <f t="shared" si="166"/>
        <v>1760.8645989796312</v>
      </c>
      <c r="U663" s="17"/>
      <c r="W663" s="19"/>
      <c r="X663">
        <f t="shared" si="169"/>
        <v>2015.854</v>
      </c>
      <c r="Y663" s="19">
        <f t="shared" si="170"/>
        <v>1952.6897389796311</v>
      </c>
      <c r="Z663" s="19">
        <f t="shared" si="167"/>
        <v>63.16426102036894</v>
      </c>
      <c r="AA663" s="19">
        <f t="shared" si="171"/>
        <v>42.109507346912523</v>
      </c>
    </row>
    <row r="664" spans="1:27" x14ac:dyDescent="0.3">
      <c r="A664" s="9">
        <v>41545</v>
      </c>
      <c r="B664" s="10" t="s">
        <v>3</v>
      </c>
      <c r="C664" s="11">
        <v>15</v>
      </c>
      <c r="D664" s="11">
        <v>14380</v>
      </c>
      <c r="E664">
        <v>20782</v>
      </c>
      <c r="F664">
        <f t="shared" ref="F664:F721" si="172">(E664-D664)/1000</f>
        <v>6.4020000000000001</v>
      </c>
      <c r="G664">
        <f t="shared" si="168"/>
        <v>9.7000000000000003E-2</v>
      </c>
      <c r="H664" s="22">
        <f>'Fuel usage &amp; cost'!$G$16</f>
        <v>1.4374228501645225</v>
      </c>
      <c r="I664" s="19">
        <f>'Fuel usage &amp; cost'!$B$13</f>
        <v>31.81</v>
      </c>
      <c r="J664" s="19">
        <f>'Fuel usage &amp; cost'!$F$13</f>
        <v>46.262676481980897</v>
      </c>
      <c r="K664" s="17">
        <f t="shared" ref="K664:K721" si="173">(E664/1000)*J664</f>
        <v>961.43094264852698</v>
      </c>
      <c r="L664" s="18">
        <f t="shared" ref="L664:L721" si="174">(D664/1000)*J664</f>
        <v>665.25728781088537</v>
      </c>
      <c r="M664" s="43">
        <f t="shared" ref="M664:M721" si="175">(K664/F664)-(L664/F664)</f>
        <v>46.26267648198089</v>
      </c>
      <c r="N664" s="19">
        <f t="shared" ref="N664:N721" si="176">K664-L664</f>
        <v>296.17365483764161</v>
      </c>
      <c r="O664">
        <v>29.32</v>
      </c>
      <c r="P664" s="17">
        <f t="shared" si="163"/>
        <v>187.70663999999999</v>
      </c>
      <c r="Q664" s="19">
        <f t="shared" si="164"/>
        <v>108.46701483764161</v>
      </c>
      <c r="R664" s="19">
        <f t="shared" ref="R664:R721" si="177">D664*G664</f>
        <v>1394.8600000000001</v>
      </c>
      <c r="S664" s="43">
        <f t="shared" si="165"/>
        <v>368.20715109741502</v>
      </c>
      <c r="T664" s="19">
        <f t="shared" si="166"/>
        <v>1763.0671510974153</v>
      </c>
      <c r="U664" s="17"/>
      <c r="W664" s="19"/>
      <c r="X664">
        <f t="shared" ref="X664:X695" si="178">E664*G664</f>
        <v>2015.854</v>
      </c>
      <c r="Y664" s="19">
        <f t="shared" ref="Y664:Y695" si="179">X664-N664+P664+AA664</f>
        <v>1950.7737910974151</v>
      </c>
      <c r="Z664" s="19">
        <f t="shared" si="167"/>
        <v>65.0802089025849</v>
      </c>
      <c r="AA664" s="19">
        <f t="shared" ref="AA664:AA695" si="180">Q664*0.4</f>
        <v>43.38680593505665</v>
      </c>
    </row>
    <row r="665" spans="1:27" x14ac:dyDescent="0.3">
      <c r="A665" s="9">
        <v>41545</v>
      </c>
      <c r="B665" s="10" t="s">
        <v>3</v>
      </c>
      <c r="C665" s="11">
        <v>16</v>
      </c>
      <c r="D665" s="11">
        <v>14320</v>
      </c>
      <c r="E665">
        <v>20782</v>
      </c>
      <c r="F665">
        <f t="shared" si="172"/>
        <v>6.4619999999999997</v>
      </c>
      <c r="G665">
        <f t="shared" si="168"/>
        <v>9.7000000000000003E-2</v>
      </c>
      <c r="H665" s="22">
        <f>'Fuel usage &amp; cost'!$G$16</f>
        <v>1.4374228501645225</v>
      </c>
      <c r="I665" s="19">
        <f>'Fuel usage &amp; cost'!$B$13</f>
        <v>31.81</v>
      </c>
      <c r="J665" s="19">
        <f>'Fuel usage &amp; cost'!$F$13</f>
        <v>46.262676481980897</v>
      </c>
      <c r="K665" s="17">
        <f t="shared" si="173"/>
        <v>961.43094264852698</v>
      </c>
      <c r="L665" s="18">
        <f t="shared" si="174"/>
        <v>662.48152722196642</v>
      </c>
      <c r="M665" s="43">
        <f t="shared" si="175"/>
        <v>46.26267648198089</v>
      </c>
      <c r="N665" s="19">
        <f t="shared" si="176"/>
        <v>298.94941542656056</v>
      </c>
      <c r="O665">
        <v>28.75</v>
      </c>
      <c r="P665" s="17">
        <f t="shared" ref="P665:P721" si="181">O665*F665</f>
        <v>185.7825</v>
      </c>
      <c r="Q665" s="19">
        <f t="shared" ref="Q665:Q721" si="182">N665-P665</f>
        <v>113.16691542656056</v>
      </c>
      <c r="R665" s="19">
        <f t="shared" si="177"/>
        <v>1389.04</v>
      </c>
      <c r="S665" s="43">
        <f t="shared" si="165"/>
        <v>373.1313507440637</v>
      </c>
      <c r="T665" s="19">
        <f t="shared" si="166"/>
        <v>1762.1713507440636</v>
      </c>
      <c r="U665" s="17"/>
      <c r="W665" s="19"/>
      <c r="X665">
        <f t="shared" si="178"/>
        <v>2015.854</v>
      </c>
      <c r="Y665" s="19">
        <f t="shared" si="179"/>
        <v>1947.9538507440636</v>
      </c>
      <c r="Z665" s="19">
        <f t="shared" si="167"/>
        <v>67.900149255936412</v>
      </c>
      <c r="AA665" s="19">
        <f t="shared" si="180"/>
        <v>45.26676617062423</v>
      </c>
    </row>
    <row r="666" spans="1:27" x14ac:dyDescent="0.3">
      <c r="A666" s="9">
        <v>41545</v>
      </c>
      <c r="B666" s="10" t="s">
        <v>3</v>
      </c>
      <c r="C666" s="11">
        <v>17</v>
      </c>
      <c r="D666" s="11">
        <v>14360</v>
      </c>
      <c r="E666">
        <v>20782</v>
      </c>
      <c r="F666">
        <f t="shared" si="172"/>
        <v>6.4219999999999997</v>
      </c>
      <c r="G666">
        <f t="shared" si="168"/>
        <v>9.7000000000000003E-2</v>
      </c>
      <c r="H666" s="22">
        <f>'Fuel usage &amp; cost'!$G$16</f>
        <v>1.4374228501645225</v>
      </c>
      <c r="I666" s="19">
        <f>'Fuel usage &amp; cost'!$B$13</f>
        <v>31.81</v>
      </c>
      <c r="J666" s="19">
        <f>'Fuel usage &amp; cost'!$F$13</f>
        <v>46.262676481980897</v>
      </c>
      <c r="K666" s="17">
        <f t="shared" si="173"/>
        <v>961.43094264852698</v>
      </c>
      <c r="L666" s="18">
        <f t="shared" si="174"/>
        <v>664.33203428124568</v>
      </c>
      <c r="M666" s="43">
        <f t="shared" si="175"/>
        <v>46.262676481980904</v>
      </c>
      <c r="N666" s="19">
        <f t="shared" si="176"/>
        <v>297.0989083672813</v>
      </c>
      <c r="O666">
        <v>29.53</v>
      </c>
      <c r="P666" s="17">
        <f t="shared" si="181"/>
        <v>189.64166</v>
      </c>
      <c r="Q666" s="19">
        <f t="shared" si="182"/>
        <v>107.4572483672813</v>
      </c>
      <c r="R666" s="19">
        <f t="shared" si="177"/>
        <v>1392.92</v>
      </c>
      <c r="S666" s="43">
        <f t="shared" si="165"/>
        <v>368.81799097963113</v>
      </c>
      <c r="T666" s="19">
        <f t="shared" si="166"/>
        <v>1761.7379909796311</v>
      </c>
      <c r="U666" s="17"/>
      <c r="W666" s="19"/>
      <c r="X666">
        <f t="shared" si="178"/>
        <v>2015.854</v>
      </c>
      <c r="Y666" s="19">
        <f t="shared" si="179"/>
        <v>1951.3796509796312</v>
      </c>
      <c r="Z666" s="19">
        <f t="shared" si="167"/>
        <v>64.474349020368891</v>
      </c>
      <c r="AA666" s="19">
        <f t="shared" si="180"/>
        <v>42.982899346912518</v>
      </c>
    </row>
    <row r="667" spans="1:27" x14ac:dyDescent="0.3">
      <c r="A667" s="9">
        <v>41545</v>
      </c>
      <c r="B667" s="10" t="s">
        <v>3</v>
      </c>
      <c r="C667" s="11">
        <v>18</v>
      </c>
      <c r="D667" s="11">
        <v>14520</v>
      </c>
      <c r="E667">
        <v>20782</v>
      </c>
      <c r="F667">
        <f t="shared" si="172"/>
        <v>6.2619999999999996</v>
      </c>
      <c r="G667">
        <f t="shared" si="168"/>
        <v>9.7000000000000003E-2</v>
      </c>
      <c r="H667" s="22">
        <f>'Fuel usage &amp; cost'!$G$16</f>
        <v>1.4374228501645225</v>
      </c>
      <c r="I667" s="19">
        <f>'Fuel usage &amp; cost'!$B$13</f>
        <v>31.81</v>
      </c>
      <c r="J667" s="19">
        <f>'Fuel usage &amp; cost'!$F$13</f>
        <v>46.262676481980897</v>
      </c>
      <c r="K667" s="17">
        <f t="shared" si="173"/>
        <v>961.43094264852698</v>
      </c>
      <c r="L667" s="18">
        <f t="shared" si="174"/>
        <v>671.73406251836263</v>
      </c>
      <c r="M667" s="43">
        <f t="shared" si="175"/>
        <v>46.26267648198089</v>
      </c>
      <c r="N667" s="19">
        <f t="shared" si="176"/>
        <v>289.69688013016435</v>
      </c>
      <c r="O667">
        <v>29.87</v>
      </c>
      <c r="P667" s="17">
        <f t="shared" si="181"/>
        <v>187.04594</v>
      </c>
      <c r="Q667" s="19">
        <f t="shared" si="182"/>
        <v>102.65094013016434</v>
      </c>
      <c r="R667" s="19">
        <f t="shared" si="177"/>
        <v>1408.44</v>
      </c>
      <c r="S667" s="43">
        <f t="shared" si="165"/>
        <v>358.77749592190139</v>
      </c>
      <c r="T667" s="19">
        <f t="shared" si="166"/>
        <v>1767.2174959219014</v>
      </c>
      <c r="U667" s="17"/>
      <c r="W667" s="19"/>
      <c r="X667">
        <f t="shared" si="178"/>
        <v>2015.854</v>
      </c>
      <c r="Y667" s="19">
        <f t="shared" si="179"/>
        <v>1954.2634359219014</v>
      </c>
      <c r="Z667" s="19">
        <f t="shared" si="167"/>
        <v>61.590564078098623</v>
      </c>
      <c r="AA667" s="19">
        <f t="shared" si="180"/>
        <v>41.060376052065742</v>
      </c>
    </row>
    <row r="668" spans="1:27" x14ac:dyDescent="0.3">
      <c r="A668" s="9">
        <v>41545</v>
      </c>
      <c r="B668" s="10" t="s">
        <v>3</v>
      </c>
      <c r="C668" s="11">
        <v>19</v>
      </c>
      <c r="D668" s="11">
        <v>14380</v>
      </c>
      <c r="E668">
        <v>20782</v>
      </c>
      <c r="F668">
        <f t="shared" si="172"/>
        <v>6.4020000000000001</v>
      </c>
      <c r="G668">
        <f t="shared" si="168"/>
        <v>9.7000000000000003E-2</v>
      </c>
      <c r="H668" s="22">
        <f>'Fuel usage &amp; cost'!$G$16</f>
        <v>1.4374228501645225</v>
      </c>
      <c r="I668" s="19">
        <f>'Fuel usage &amp; cost'!$B$13</f>
        <v>31.81</v>
      </c>
      <c r="J668" s="19">
        <f>'Fuel usage &amp; cost'!$F$13</f>
        <v>46.262676481980897</v>
      </c>
      <c r="K668" s="17">
        <f t="shared" si="173"/>
        <v>961.43094264852698</v>
      </c>
      <c r="L668" s="18">
        <f t="shared" si="174"/>
        <v>665.25728781088537</v>
      </c>
      <c r="M668" s="43">
        <f t="shared" si="175"/>
        <v>46.26267648198089</v>
      </c>
      <c r="N668" s="19">
        <f t="shared" si="176"/>
        <v>296.17365483764161</v>
      </c>
      <c r="O668">
        <v>30.86</v>
      </c>
      <c r="P668" s="17">
        <f t="shared" si="181"/>
        <v>197.56572</v>
      </c>
      <c r="Q668" s="19">
        <f t="shared" si="182"/>
        <v>98.607934837641608</v>
      </c>
      <c r="R668" s="19">
        <f t="shared" si="177"/>
        <v>1394.8600000000001</v>
      </c>
      <c r="S668" s="43">
        <f t="shared" si="165"/>
        <v>364.26351909741504</v>
      </c>
      <c r="T668" s="19">
        <f t="shared" si="166"/>
        <v>1759.1235190974153</v>
      </c>
      <c r="U668" s="17"/>
      <c r="W668" s="19"/>
      <c r="X668">
        <f t="shared" si="178"/>
        <v>2015.854</v>
      </c>
      <c r="Y668" s="19">
        <f t="shared" si="179"/>
        <v>1956.6892390974151</v>
      </c>
      <c r="Z668" s="19">
        <f t="shared" si="167"/>
        <v>59.164760902584931</v>
      </c>
      <c r="AA668" s="19">
        <f t="shared" si="180"/>
        <v>39.443173935056649</v>
      </c>
    </row>
    <row r="669" spans="1:27" x14ac:dyDescent="0.3">
      <c r="A669" s="9">
        <v>41545</v>
      </c>
      <c r="B669" s="10" t="s">
        <v>3</v>
      </c>
      <c r="C669" s="11">
        <v>20</v>
      </c>
      <c r="D669" s="11">
        <v>14500</v>
      </c>
      <c r="E669">
        <v>20782</v>
      </c>
      <c r="F669">
        <f t="shared" si="172"/>
        <v>6.282</v>
      </c>
      <c r="G669">
        <f t="shared" si="168"/>
        <v>9.7000000000000003E-2</v>
      </c>
      <c r="H669" s="22">
        <f>'Fuel usage &amp; cost'!$G$16</f>
        <v>1.4374228501645225</v>
      </c>
      <c r="I669" s="19">
        <f>'Fuel usage &amp; cost'!$B$13</f>
        <v>31.81</v>
      </c>
      <c r="J669" s="19">
        <f>'Fuel usage &amp; cost'!$F$13</f>
        <v>46.262676481980897</v>
      </c>
      <c r="K669" s="17">
        <f t="shared" si="173"/>
        <v>961.43094264852698</v>
      </c>
      <c r="L669" s="18">
        <f t="shared" si="174"/>
        <v>670.80880898872306</v>
      </c>
      <c r="M669" s="43">
        <f t="shared" si="175"/>
        <v>46.262676481980876</v>
      </c>
      <c r="N669" s="19">
        <f t="shared" si="176"/>
        <v>290.62213365980392</v>
      </c>
      <c r="O669">
        <v>36.450000000000003</v>
      </c>
      <c r="P669" s="17">
        <f t="shared" si="181"/>
        <v>228.97890000000001</v>
      </c>
      <c r="Q669" s="19">
        <f t="shared" si="182"/>
        <v>61.643233659803911</v>
      </c>
      <c r="R669" s="19">
        <f t="shared" si="177"/>
        <v>1406.5</v>
      </c>
      <c r="S669" s="43">
        <f t="shared" si="165"/>
        <v>343.3891598041177</v>
      </c>
      <c r="T669" s="19">
        <f t="shared" si="166"/>
        <v>1749.8891598041178</v>
      </c>
      <c r="U669" s="17"/>
      <c r="W669" s="19"/>
      <c r="X669">
        <f t="shared" si="178"/>
        <v>2015.854</v>
      </c>
      <c r="Y669" s="19">
        <f t="shared" si="179"/>
        <v>1978.8680598041178</v>
      </c>
      <c r="Z669" s="19">
        <f t="shared" si="167"/>
        <v>36.985940195882222</v>
      </c>
      <c r="AA669" s="19">
        <f t="shared" si="180"/>
        <v>24.657293463921565</v>
      </c>
    </row>
    <row r="670" spans="1:27" x14ac:dyDescent="0.3">
      <c r="A670" s="9">
        <v>41545</v>
      </c>
      <c r="B670" s="10" t="s">
        <v>3</v>
      </c>
      <c r="C670" s="11">
        <v>21</v>
      </c>
      <c r="D670" s="11">
        <v>14440</v>
      </c>
      <c r="E670">
        <v>20782</v>
      </c>
      <c r="F670">
        <f t="shared" si="172"/>
        <v>6.3419999999999996</v>
      </c>
      <c r="G670">
        <f t="shared" si="168"/>
        <v>9.7000000000000003E-2</v>
      </c>
      <c r="H670" s="22">
        <f>'Fuel usage &amp; cost'!$G$16</f>
        <v>1.4374228501645225</v>
      </c>
      <c r="I670" s="19">
        <f>'Fuel usage &amp; cost'!$B$13</f>
        <v>31.81</v>
      </c>
      <c r="J670" s="19">
        <f>'Fuel usage &amp; cost'!$F$13</f>
        <v>46.262676481980897</v>
      </c>
      <c r="K670" s="17">
        <f t="shared" si="173"/>
        <v>961.43094264852698</v>
      </c>
      <c r="L670" s="18">
        <f t="shared" si="174"/>
        <v>668.0330483998041</v>
      </c>
      <c r="M670" s="43">
        <f t="shared" si="175"/>
        <v>46.26267648198089</v>
      </c>
      <c r="N670" s="19">
        <f t="shared" si="176"/>
        <v>293.39789424872288</v>
      </c>
      <c r="O670">
        <v>30.36</v>
      </c>
      <c r="P670" s="17">
        <f t="shared" si="181"/>
        <v>192.54311999999999</v>
      </c>
      <c r="Q670" s="19">
        <f t="shared" si="182"/>
        <v>100.85477424872289</v>
      </c>
      <c r="R670" s="19">
        <f t="shared" si="177"/>
        <v>1400.68</v>
      </c>
      <c r="S670" s="43">
        <f t="shared" si="165"/>
        <v>362.11801545076634</v>
      </c>
      <c r="T670" s="19">
        <f t="shared" si="166"/>
        <v>1762.7980154507663</v>
      </c>
      <c r="U670" s="17"/>
      <c r="W670" s="19"/>
      <c r="X670">
        <f t="shared" si="178"/>
        <v>2015.854</v>
      </c>
      <c r="Y670" s="19">
        <f t="shared" si="179"/>
        <v>1955.3411354507664</v>
      </c>
      <c r="Z670" s="19">
        <f t="shared" si="167"/>
        <v>60.512864549233655</v>
      </c>
      <c r="AA670" s="19">
        <f t="shared" si="180"/>
        <v>40.341909699489158</v>
      </c>
    </row>
    <row r="671" spans="1:27" x14ac:dyDescent="0.3">
      <c r="A671" s="9">
        <v>41545</v>
      </c>
      <c r="B671" s="10" t="s">
        <v>3</v>
      </c>
      <c r="C671" s="11">
        <v>22</v>
      </c>
      <c r="D671" s="11">
        <v>14380</v>
      </c>
      <c r="E671">
        <v>20782</v>
      </c>
      <c r="F671">
        <f t="shared" si="172"/>
        <v>6.4020000000000001</v>
      </c>
      <c r="G671">
        <f t="shared" si="168"/>
        <v>9.7000000000000003E-2</v>
      </c>
      <c r="H671" s="22">
        <f>'Fuel usage &amp; cost'!$G$16</f>
        <v>1.4374228501645225</v>
      </c>
      <c r="I671" s="19">
        <f>'Fuel usage &amp; cost'!$B$13</f>
        <v>31.81</v>
      </c>
      <c r="J671" s="19">
        <f>'Fuel usage &amp; cost'!$F$13</f>
        <v>46.262676481980897</v>
      </c>
      <c r="K671" s="17">
        <f t="shared" si="173"/>
        <v>961.43094264852698</v>
      </c>
      <c r="L671" s="18">
        <f t="shared" si="174"/>
        <v>665.25728781088537</v>
      </c>
      <c r="M671" s="43">
        <f t="shared" si="175"/>
        <v>46.26267648198089</v>
      </c>
      <c r="N671" s="19">
        <f t="shared" si="176"/>
        <v>296.17365483764161</v>
      </c>
      <c r="O671">
        <v>28.6</v>
      </c>
      <c r="P671" s="17">
        <f t="shared" si="181"/>
        <v>183.09720000000002</v>
      </c>
      <c r="Q671" s="19">
        <f t="shared" si="182"/>
        <v>113.07645483764159</v>
      </c>
      <c r="R671" s="19">
        <f t="shared" si="177"/>
        <v>1394.8600000000001</v>
      </c>
      <c r="S671" s="43">
        <f t="shared" si="165"/>
        <v>370.05092709741501</v>
      </c>
      <c r="T671" s="19">
        <f t="shared" si="166"/>
        <v>1764.9109270974152</v>
      </c>
      <c r="U671" s="17"/>
      <c r="W671" s="19"/>
      <c r="X671">
        <f t="shared" si="178"/>
        <v>2015.854</v>
      </c>
      <c r="Y671" s="19">
        <f t="shared" si="179"/>
        <v>1948.0081270974149</v>
      </c>
      <c r="Z671" s="19">
        <f t="shared" si="167"/>
        <v>67.845872902585143</v>
      </c>
      <c r="AA671" s="19">
        <f t="shared" si="180"/>
        <v>45.230581935056641</v>
      </c>
    </row>
    <row r="672" spans="1:27" x14ac:dyDescent="0.3">
      <c r="A672" s="9">
        <v>41545</v>
      </c>
      <c r="B672" s="10" t="s">
        <v>3</v>
      </c>
      <c r="C672" s="11">
        <v>23</v>
      </c>
      <c r="D672" s="11">
        <v>14500</v>
      </c>
      <c r="E672">
        <v>20782</v>
      </c>
      <c r="F672">
        <f t="shared" si="172"/>
        <v>6.282</v>
      </c>
      <c r="G672">
        <f t="shared" si="168"/>
        <v>9.7000000000000003E-2</v>
      </c>
      <c r="H672" s="22">
        <f>'Fuel usage &amp; cost'!$G$16</f>
        <v>1.4374228501645225</v>
      </c>
      <c r="I672" s="19">
        <f>'Fuel usage &amp; cost'!$B$13</f>
        <v>31.81</v>
      </c>
      <c r="J672" s="19">
        <f>'Fuel usage &amp; cost'!$F$13</f>
        <v>46.262676481980897</v>
      </c>
      <c r="K672" s="17">
        <f t="shared" si="173"/>
        <v>961.43094264852698</v>
      </c>
      <c r="L672" s="18">
        <f t="shared" si="174"/>
        <v>670.80880898872306</v>
      </c>
      <c r="M672" s="43">
        <f t="shared" si="175"/>
        <v>46.262676481980876</v>
      </c>
      <c r="N672" s="19">
        <f t="shared" si="176"/>
        <v>290.62213365980392</v>
      </c>
      <c r="O672">
        <v>28.35</v>
      </c>
      <c r="P672" s="17">
        <f t="shared" si="181"/>
        <v>178.09470000000002</v>
      </c>
      <c r="Q672" s="19">
        <f t="shared" si="182"/>
        <v>112.5274336598039</v>
      </c>
      <c r="R672" s="19">
        <f t="shared" si="177"/>
        <v>1406.5</v>
      </c>
      <c r="S672" s="43">
        <f t="shared" ref="S672:S721" si="183">F672*((G672*1000)-M672+(0.4*(M672-O672)))</f>
        <v>363.74283980411764</v>
      </c>
      <c r="T672" s="19">
        <f t="shared" ref="T672:T721" si="184">(D672*G672)+S672</f>
        <v>1770.2428398041177</v>
      </c>
      <c r="U672" s="17"/>
      <c r="W672" s="19"/>
      <c r="X672">
        <f t="shared" si="178"/>
        <v>2015.854</v>
      </c>
      <c r="Y672" s="19">
        <f t="shared" si="179"/>
        <v>1948.3375398041178</v>
      </c>
      <c r="Z672" s="19">
        <f t="shared" ref="Z672:Z721" si="185">X672-Y672</f>
        <v>67.516460195882246</v>
      </c>
      <c r="AA672" s="19">
        <f t="shared" si="180"/>
        <v>45.010973463921566</v>
      </c>
    </row>
    <row r="673" spans="1:27" x14ac:dyDescent="0.3">
      <c r="A673" s="9">
        <v>41545</v>
      </c>
      <c r="B673" s="10" t="s">
        <v>3</v>
      </c>
      <c r="C673" s="11">
        <v>24</v>
      </c>
      <c r="D673" s="11">
        <v>14400</v>
      </c>
      <c r="E673">
        <v>20782</v>
      </c>
      <c r="F673">
        <f t="shared" si="172"/>
        <v>6.3819999999999997</v>
      </c>
      <c r="G673">
        <f t="shared" si="168"/>
        <v>9.7000000000000003E-2</v>
      </c>
      <c r="H673" s="22">
        <f>'Fuel usage &amp; cost'!$G$16</f>
        <v>1.4374228501645225</v>
      </c>
      <c r="I673" s="19">
        <f>'Fuel usage &amp; cost'!$B$13</f>
        <v>31.81</v>
      </c>
      <c r="J673" s="19">
        <f>'Fuel usage &amp; cost'!$F$13</f>
        <v>46.262676481980897</v>
      </c>
      <c r="K673" s="17">
        <f t="shared" si="173"/>
        <v>961.43094264852698</v>
      </c>
      <c r="L673" s="18">
        <f t="shared" si="174"/>
        <v>666.18254134052495</v>
      </c>
      <c r="M673" s="43">
        <f t="shared" si="175"/>
        <v>46.26267648198089</v>
      </c>
      <c r="N673" s="19">
        <f t="shared" si="176"/>
        <v>295.24840130800203</v>
      </c>
      <c r="O673">
        <v>24.89</v>
      </c>
      <c r="P673" s="17">
        <f t="shared" si="181"/>
        <v>158.84798000000001</v>
      </c>
      <c r="Q673" s="19">
        <f t="shared" si="182"/>
        <v>136.40042130800202</v>
      </c>
      <c r="R673" s="19">
        <f t="shared" si="177"/>
        <v>1396.8</v>
      </c>
      <c r="S673" s="43">
        <f t="shared" si="183"/>
        <v>378.36576721519873</v>
      </c>
      <c r="T673" s="19">
        <f t="shared" si="184"/>
        <v>1775.1657672151987</v>
      </c>
      <c r="U673" s="17"/>
      <c r="W673" s="19"/>
      <c r="X673">
        <f t="shared" si="178"/>
        <v>2015.854</v>
      </c>
      <c r="Y673" s="19">
        <f t="shared" si="179"/>
        <v>1934.0137472151989</v>
      </c>
      <c r="Z673" s="19">
        <f t="shared" si="185"/>
        <v>81.840252784801123</v>
      </c>
      <c r="AA673" s="19">
        <f t="shared" si="180"/>
        <v>54.560168523200815</v>
      </c>
    </row>
    <row r="674" spans="1:27" x14ac:dyDescent="0.3">
      <c r="A674" s="9">
        <v>41546</v>
      </c>
      <c r="B674" s="10" t="s">
        <v>3</v>
      </c>
      <c r="C674" s="11">
        <v>1</v>
      </c>
      <c r="D674" s="11">
        <v>14320</v>
      </c>
      <c r="E674">
        <v>20782</v>
      </c>
      <c r="F674">
        <f t="shared" si="172"/>
        <v>6.4619999999999997</v>
      </c>
      <c r="G674">
        <f t="shared" si="168"/>
        <v>9.7000000000000003E-2</v>
      </c>
      <c r="H674" s="22">
        <f>'Fuel usage &amp; cost'!$G$16</f>
        <v>1.4374228501645225</v>
      </c>
      <c r="I674" s="19">
        <f>'Fuel usage &amp; cost'!$B$13</f>
        <v>31.81</v>
      </c>
      <c r="J674" s="19">
        <f>'Fuel usage &amp; cost'!$F$13</f>
        <v>46.262676481980897</v>
      </c>
      <c r="K674" s="17">
        <f t="shared" si="173"/>
        <v>961.43094264852698</v>
      </c>
      <c r="L674" s="18">
        <f t="shared" si="174"/>
        <v>662.48152722196642</v>
      </c>
      <c r="M674" s="43">
        <f t="shared" si="175"/>
        <v>46.26267648198089</v>
      </c>
      <c r="N674" s="19">
        <f t="shared" si="176"/>
        <v>298.94941542656056</v>
      </c>
      <c r="O674">
        <v>25.21</v>
      </c>
      <c r="P674" s="17">
        <f t="shared" si="181"/>
        <v>162.90701999999999</v>
      </c>
      <c r="Q674" s="19">
        <f t="shared" si="182"/>
        <v>136.04239542656057</v>
      </c>
      <c r="R674" s="19">
        <f t="shared" si="177"/>
        <v>1389.04</v>
      </c>
      <c r="S674" s="43">
        <f t="shared" si="183"/>
        <v>382.28154274406364</v>
      </c>
      <c r="T674" s="19">
        <f t="shared" si="184"/>
        <v>1771.3215427440637</v>
      </c>
      <c r="U674" s="17"/>
      <c r="W674" s="19"/>
      <c r="X674">
        <f t="shared" si="178"/>
        <v>2015.854</v>
      </c>
      <c r="Y674" s="19">
        <f t="shared" si="179"/>
        <v>1934.2285627440638</v>
      </c>
      <c r="Z674" s="19">
        <f t="shared" si="185"/>
        <v>81.625437255936276</v>
      </c>
      <c r="AA674" s="19">
        <f t="shared" si="180"/>
        <v>54.416958170624234</v>
      </c>
    </row>
    <row r="675" spans="1:27" x14ac:dyDescent="0.3">
      <c r="A675" s="9">
        <v>41546</v>
      </c>
      <c r="B675" s="10" t="s">
        <v>3</v>
      </c>
      <c r="C675" s="11">
        <v>2</v>
      </c>
      <c r="D675" s="11">
        <v>14380</v>
      </c>
      <c r="E675">
        <v>20782</v>
      </c>
      <c r="F675">
        <f t="shared" si="172"/>
        <v>6.4020000000000001</v>
      </c>
      <c r="G675">
        <f t="shared" si="168"/>
        <v>9.7000000000000003E-2</v>
      </c>
      <c r="H675" s="22">
        <f>'Fuel usage &amp; cost'!$G$16</f>
        <v>1.4374228501645225</v>
      </c>
      <c r="I675" s="19">
        <f>'Fuel usage &amp; cost'!$B$13</f>
        <v>31.81</v>
      </c>
      <c r="J675" s="19">
        <f>'Fuel usage &amp; cost'!$F$13</f>
        <v>46.262676481980897</v>
      </c>
      <c r="K675" s="17">
        <f t="shared" si="173"/>
        <v>961.43094264852698</v>
      </c>
      <c r="L675" s="18">
        <f t="shared" si="174"/>
        <v>665.25728781088537</v>
      </c>
      <c r="M675" s="43">
        <f t="shared" si="175"/>
        <v>46.26267648198089</v>
      </c>
      <c r="N675" s="19">
        <f t="shared" si="176"/>
        <v>296.17365483764161</v>
      </c>
      <c r="O675">
        <v>23.83</v>
      </c>
      <c r="P675" s="17">
        <f t="shared" si="181"/>
        <v>152.55965999999998</v>
      </c>
      <c r="Q675" s="19">
        <f t="shared" si="182"/>
        <v>143.61399483764163</v>
      </c>
      <c r="R675" s="19">
        <f t="shared" si="177"/>
        <v>1394.8600000000001</v>
      </c>
      <c r="S675" s="43">
        <f t="shared" si="183"/>
        <v>382.265943097415</v>
      </c>
      <c r="T675" s="19">
        <f t="shared" si="184"/>
        <v>1777.1259430974151</v>
      </c>
      <c r="U675" s="17"/>
      <c r="W675" s="19"/>
      <c r="X675">
        <f t="shared" si="178"/>
        <v>2015.854</v>
      </c>
      <c r="Y675" s="19">
        <f t="shared" si="179"/>
        <v>1929.685603097415</v>
      </c>
      <c r="Z675" s="19">
        <f t="shared" si="185"/>
        <v>86.168396902585073</v>
      </c>
      <c r="AA675" s="19">
        <f t="shared" si="180"/>
        <v>57.445597935056654</v>
      </c>
    </row>
    <row r="676" spans="1:27" x14ac:dyDescent="0.3">
      <c r="A676" s="9">
        <v>41546</v>
      </c>
      <c r="B676" s="10" t="s">
        <v>3</v>
      </c>
      <c r="C676" s="11">
        <v>3</v>
      </c>
      <c r="D676" s="11">
        <v>14420</v>
      </c>
      <c r="E676">
        <v>20782</v>
      </c>
      <c r="F676">
        <f t="shared" si="172"/>
        <v>6.3620000000000001</v>
      </c>
      <c r="G676">
        <f t="shared" si="168"/>
        <v>9.7000000000000003E-2</v>
      </c>
      <c r="H676" s="22">
        <f>'Fuel usage &amp; cost'!$G$16</f>
        <v>1.4374228501645225</v>
      </c>
      <c r="I676" s="19">
        <f>'Fuel usage &amp; cost'!$B$13</f>
        <v>31.81</v>
      </c>
      <c r="J676" s="19">
        <f>'Fuel usage &amp; cost'!$F$13</f>
        <v>46.262676481980897</v>
      </c>
      <c r="K676" s="17">
        <f t="shared" si="173"/>
        <v>961.43094264852698</v>
      </c>
      <c r="L676" s="18">
        <f t="shared" si="174"/>
        <v>667.10779487016453</v>
      </c>
      <c r="M676" s="43">
        <f t="shared" si="175"/>
        <v>46.262676481980904</v>
      </c>
      <c r="N676" s="19">
        <f t="shared" si="176"/>
        <v>294.32314777836245</v>
      </c>
      <c r="O676">
        <v>22.61</v>
      </c>
      <c r="P676" s="17">
        <f t="shared" si="181"/>
        <v>143.84482</v>
      </c>
      <c r="Q676" s="19">
        <f t="shared" si="182"/>
        <v>150.47832777836246</v>
      </c>
      <c r="R676" s="19">
        <f t="shared" si="177"/>
        <v>1398.74</v>
      </c>
      <c r="S676" s="43">
        <f t="shared" si="183"/>
        <v>382.98218333298252</v>
      </c>
      <c r="T676" s="19">
        <f t="shared" si="184"/>
        <v>1781.7221833329825</v>
      </c>
      <c r="U676" s="17"/>
      <c r="W676" s="19"/>
      <c r="X676">
        <f t="shared" si="178"/>
        <v>2015.854</v>
      </c>
      <c r="Y676" s="19">
        <f t="shared" si="179"/>
        <v>1925.5670033329825</v>
      </c>
      <c r="Z676" s="19">
        <f t="shared" si="185"/>
        <v>90.286996667017547</v>
      </c>
      <c r="AA676" s="19">
        <f t="shared" si="180"/>
        <v>60.191331111344986</v>
      </c>
    </row>
    <row r="677" spans="1:27" x14ac:dyDescent="0.3">
      <c r="A677" s="9">
        <v>41546</v>
      </c>
      <c r="B677" s="10" t="s">
        <v>3</v>
      </c>
      <c r="C677" s="11">
        <v>4</v>
      </c>
      <c r="D677" s="11">
        <v>14420</v>
      </c>
      <c r="E677">
        <v>20782</v>
      </c>
      <c r="F677">
        <f t="shared" si="172"/>
        <v>6.3620000000000001</v>
      </c>
      <c r="G677">
        <f t="shared" si="168"/>
        <v>9.7000000000000003E-2</v>
      </c>
      <c r="H677" s="22">
        <f>'Fuel usage &amp; cost'!$G$16</f>
        <v>1.4374228501645225</v>
      </c>
      <c r="I677" s="19">
        <f>'Fuel usage &amp; cost'!$B$13</f>
        <v>31.81</v>
      </c>
      <c r="J677" s="19">
        <f>'Fuel usage &amp; cost'!$F$13</f>
        <v>46.262676481980897</v>
      </c>
      <c r="K677" s="17">
        <f t="shared" si="173"/>
        <v>961.43094264852698</v>
      </c>
      <c r="L677" s="18">
        <f t="shared" si="174"/>
        <v>667.10779487016453</v>
      </c>
      <c r="M677" s="43">
        <f t="shared" si="175"/>
        <v>46.262676481980904</v>
      </c>
      <c r="N677" s="19">
        <f t="shared" si="176"/>
        <v>294.32314777836245</v>
      </c>
      <c r="O677">
        <v>21.24</v>
      </c>
      <c r="P677" s="17">
        <f t="shared" si="181"/>
        <v>135.12887999999998</v>
      </c>
      <c r="Q677" s="19">
        <f t="shared" si="182"/>
        <v>159.19426777836247</v>
      </c>
      <c r="R677" s="19">
        <f t="shared" si="177"/>
        <v>1398.74</v>
      </c>
      <c r="S677" s="43">
        <f t="shared" si="183"/>
        <v>386.46855933298252</v>
      </c>
      <c r="T677" s="19">
        <f t="shared" si="184"/>
        <v>1785.2085593329825</v>
      </c>
      <c r="U677" s="17"/>
      <c r="W677" s="19"/>
      <c r="X677">
        <f t="shared" si="178"/>
        <v>2015.854</v>
      </c>
      <c r="Y677" s="19">
        <f t="shared" si="179"/>
        <v>1920.3374393329825</v>
      </c>
      <c r="Z677" s="19">
        <f t="shared" si="185"/>
        <v>95.516560667017529</v>
      </c>
      <c r="AA677" s="19">
        <f t="shared" si="180"/>
        <v>63.677707111344994</v>
      </c>
    </row>
    <row r="678" spans="1:27" x14ac:dyDescent="0.3">
      <c r="A678" s="9">
        <v>41546</v>
      </c>
      <c r="B678" s="10" t="s">
        <v>3</v>
      </c>
      <c r="C678" s="11">
        <v>5</v>
      </c>
      <c r="D678" s="11">
        <v>14380</v>
      </c>
      <c r="E678">
        <v>20782</v>
      </c>
      <c r="F678">
        <f t="shared" si="172"/>
        <v>6.4020000000000001</v>
      </c>
      <c r="G678">
        <f t="shared" si="168"/>
        <v>9.7000000000000003E-2</v>
      </c>
      <c r="H678" s="22">
        <f>'Fuel usage &amp; cost'!$G$16</f>
        <v>1.4374228501645225</v>
      </c>
      <c r="I678" s="19">
        <f>'Fuel usage &amp; cost'!$B$13</f>
        <v>31.81</v>
      </c>
      <c r="J678" s="19">
        <f>'Fuel usage &amp; cost'!$F$13</f>
        <v>46.262676481980897</v>
      </c>
      <c r="K678" s="17">
        <f t="shared" si="173"/>
        <v>961.43094264852698</v>
      </c>
      <c r="L678" s="18">
        <f t="shared" si="174"/>
        <v>665.25728781088537</v>
      </c>
      <c r="M678" s="43">
        <f t="shared" si="175"/>
        <v>46.26267648198089</v>
      </c>
      <c r="N678" s="19">
        <f t="shared" si="176"/>
        <v>296.17365483764161</v>
      </c>
      <c r="O678">
        <v>21.04</v>
      </c>
      <c r="P678" s="17">
        <f t="shared" si="181"/>
        <v>134.69808</v>
      </c>
      <c r="Q678" s="19">
        <f t="shared" si="182"/>
        <v>161.4755748376416</v>
      </c>
      <c r="R678" s="19">
        <f t="shared" si="177"/>
        <v>1394.8600000000001</v>
      </c>
      <c r="S678" s="43">
        <f t="shared" si="183"/>
        <v>389.41057509741501</v>
      </c>
      <c r="T678" s="19">
        <f t="shared" si="184"/>
        <v>1784.2705750974151</v>
      </c>
      <c r="U678" s="17"/>
      <c r="W678" s="19"/>
      <c r="X678">
        <f t="shared" si="178"/>
        <v>2015.854</v>
      </c>
      <c r="Y678" s="19">
        <f t="shared" si="179"/>
        <v>1918.968655097415</v>
      </c>
      <c r="Z678" s="19">
        <f t="shared" si="185"/>
        <v>96.885344902585075</v>
      </c>
      <c r="AA678" s="19">
        <f t="shared" si="180"/>
        <v>64.590229935056641</v>
      </c>
    </row>
    <row r="679" spans="1:27" x14ac:dyDescent="0.3">
      <c r="A679" s="9">
        <v>41546</v>
      </c>
      <c r="B679" s="10" t="s">
        <v>3</v>
      </c>
      <c r="C679" s="11">
        <v>6</v>
      </c>
      <c r="D679" s="11">
        <v>14380</v>
      </c>
      <c r="E679">
        <v>20782</v>
      </c>
      <c r="F679">
        <f t="shared" si="172"/>
        <v>6.4020000000000001</v>
      </c>
      <c r="G679">
        <f t="shared" si="168"/>
        <v>9.7000000000000003E-2</v>
      </c>
      <c r="H679" s="22">
        <f>'Fuel usage &amp; cost'!$G$16</f>
        <v>1.4374228501645225</v>
      </c>
      <c r="I679" s="19">
        <f>'Fuel usage &amp; cost'!$B$13</f>
        <v>31.81</v>
      </c>
      <c r="J679" s="19">
        <f>'Fuel usage &amp; cost'!$F$13</f>
        <v>46.262676481980897</v>
      </c>
      <c r="K679" s="17">
        <f t="shared" si="173"/>
        <v>961.43094264852698</v>
      </c>
      <c r="L679" s="18">
        <f t="shared" si="174"/>
        <v>665.25728781088537</v>
      </c>
      <c r="M679" s="43">
        <f t="shared" si="175"/>
        <v>46.26267648198089</v>
      </c>
      <c r="N679" s="19">
        <f t="shared" si="176"/>
        <v>296.17365483764161</v>
      </c>
      <c r="O679">
        <v>20.27</v>
      </c>
      <c r="P679" s="17">
        <f t="shared" si="181"/>
        <v>129.76854</v>
      </c>
      <c r="Q679" s="19">
        <f t="shared" si="182"/>
        <v>166.40511483764161</v>
      </c>
      <c r="R679" s="19">
        <f t="shared" si="177"/>
        <v>1394.8600000000001</v>
      </c>
      <c r="S679" s="43">
        <f t="shared" si="183"/>
        <v>391.38239109741505</v>
      </c>
      <c r="T679" s="19">
        <f t="shared" si="184"/>
        <v>1786.2423910974153</v>
      </c>
      <c r="U679" s="17"/>
      <c r="W679" s="19"/>
      <c r="X679">
        <f t="shared" si="178"/>
        <v>2015.854</v>
      </c>
      <c r="Y679" s="19">
        <f t="shared" si="179"/>
        <v>1916.0109310974151</v>
      </c>
      <c r="Z679" s="19">
        <f t="shared" si="185"/>
        <v>99.843068902584946</v>
      </c>
      <c r="AA679" s="19">
        <f t="shared" si="180"/>
        <v>66.562045935056645</v>
      </c>
    </row>
    <row r="680" spans="1:27" x14ac:dyDescent="0.3">
      <c r="A680" s="9">
        <v>41546</v>
      </c>
      <c r="B680" s="10" t="s">
        <v>3</v>
      </c>
      <c r="C680" s="11">
        <v>7</v>
      </c>
      <c r="D680" s="11">
        <v>14520</v>
      </c>
      <c r="E680">
        <v>20782</v>
      </c>
      <c r="F680">
        <f t="shared" si="172"/>
        <v>6.2619999999999996</v>
      </c>
      <c r="G680">
        <f t="shared" si="168"/>
        <v>9.7000000000000003E-2</v>
      </c>
      <c r="H680" s="22">
        <f>'Fuel usage &amp; cost'!$G$16</f>
        <v>1.4374228501645225</v>
      </c>
      <c r="I680" s="19">
        <f>'Fuel usage &amp; cost'!$B$13</f>
        <v>31.81</v>
      </c>
      <c r="J680" s="19">
        <f>'Fuel usage &amp; cost'!$F$13</f>
        <v>46.262676481980897</v>
      </c>
      <c r="K680" s="17">
        <f t="shared" si="173"/>
        <v>961.43094264852698</v>
      </c>
      <c r="L680" s="18">
        <f t="shared" si="174"/>
        <v>671.73406251836263</v>
      </c>
      <c r="M680" s="43">
        <f t="shared" si="175"/>
        <v>46.26267648198089</v>
      </c>
      <c r="N680" s="19">
        <f t="shared" si="176"/>
        <v>289.69688013016435</v>
      </c>
      <c r="O680">
        <v>24.07</v>
      </c>
      <c r="P680" s="17">
        <f t="shared" si="181"/>
        <v>150.72633999999999</v>
      </c>
      <c r="Q680" s="19">
        <f t="shared" si="182"/>
        <v>138.97054013016435</v>
      </c>
      <c r="R680" s="19">
        <f t="shared" si="177"/>
        <v>1408.44</v>
      </c>
      <c r="S680" s="43">
        <f t="shared" si="183"/>
        <v>373.30533592190136</v>
      </c>
      <c r="T680" s="19">
        <f t="shared" si="184"/>
        <v>1781.7453359219014</v>
      </c>
      <c r="U680" s="17"/>
      <c r="W680" s="19"/>
      <c r="X680">
        <f t="shared" si="178"/>
        <v>2015.854</v>
      </c>
      <c r="Y680" s="19">
        <f t="shared" si="179"/>
        <v>1932.4716759219014</v>
      </c>
      <c r="Z680" s="19">
        <f t="shared" si="185"/>
        <v>83.382324078098691</v>
      </c>
      <c r="AA680" s="19">
        <f t="shared" si="180"/>
        <v>55.588216052065746</v>
      </c>
    </row>
    <row r="681" spans="1:27" x14ac:dyDescent="0.3">
      <c r="A681" s="9">
        <v>41546</v>
      </c>
      <c r="B681" s="10" t="s">
        <v>3</v>
      </c>
      <c r="C681" s="11">
        <v>8</v>
      </c>
      <c r="D681" s="11">
        <v>14340</v>
      </c>
      <c r="E681">
        <v>20782</v>
      </c>
      <c r="F681">
        <f t="shared" si="172"/>
        <v>6.4420000000000002</v>
      </c>
      <c r="G681">
        <f t="shared" si="168"/>
        <v>9.7000000000000003E-2</v>
      </c>
      <c r="H681" s="22">
        <f>'Fuel usage &amp; cost'!$G$16</f>
        <v>1.4374228501645225</v>
      </c>
      <c r="I681" s="19">
        <f>'Fuel usage &amp; cost'!$B$13</f>
        <v>31.81</v>
      </c>
      <c r="J681" s="19">
        <f>'Fuel usage &amp; cost'!$F$13</f>
        <v>46.262676481980897</v>
      </c>
      <c r="K681" s="17">
        <f t="shared" si="173"/>
        <v>961.43094264852698</v>
      </c>
      <c r="L681" s="18">
        <f t="shared" si="174"/>
        <v>663.40678075160611</v>
      </c>
      <c r="M681" s="43">
        <f t="shared" si="175"/>
        <v>46.26267648198089</v>
      </c>
      <c r="N681" s="19">
        <f t="shared" si="176"/>
        <v>298.02416189692087</v>
      </c>
      <c r="O681">
        <v>26.58</v>
      </c>
      <c r="P681" s="17">
        <f t="shared" si="181"/>
        <v>171.22835999999998</v>
      </c>
      <c r="Q681" s="19">
        <f t="shared" si="182"/>
        <v>126.79580189692089</v>
      </c>
      <c r="R681" s="19">
        <f t="shared" si="177"/>
        <v>1390.98</v>
      </c>
      <c r="S681" s="43">
        <f t="shared" si="183"/>
        <v>377.56815886184751</v>
      </c>
      <c r="T681" s="19">
        <f t="shared" si="184"/>
        <v>1768.5481588618475</v>
      </c>
      <c r="U681" s="17"/>
      <c r="W681" s="19"/>
      <c r="X681">
        <f t="shared" si="178"/>
        <v>2015.854</v>
      </c>
      <c r="Y681" s="19">
        <f t="shared" si="179"/>
        <v>1939.7765188618475</v>
      </c>
      <c r="Z681" s="19">
        <f t="shared" si="185"/>
        <v>76.077481138152507</v>
      </c>
      <c r="AA681" s="19">
        <f t="shared" si="180"/>
        <v>50.718320758768357</v>
      </c>
    </row>
    <row r="682" spans="1:27" x14ac:dyDescent="0.3">
      <c r="A682" s="9">
        <v>41546</v>
      </c>
      <c r="B682" s="10" t="s">
        <v>3</v>
      </c>
      <c r="C682" s="11">
        <v>9</v>
      </c>
      <c r="D682" s="11">
        <v>14460</v>
      </c>
      <c r="E682">
        <v>20782</v>
      </c>
      <c r="F682">
        <f t="shared" si="172"/>
        <v>6.3220000000000001</v>
      </c>
      <c r="G682">
        <f t="shared" si="168"/>
        <v>9.7000000000000003E-2</v>
      </c>
      <c r="H682" s="22">
        <f>'Fuel usage &amp; cost'!$G$16</f>
        <v>1.4374228501645225</v>
      </c>
      <c r="I682" s="19">
        <f>'Fuel usage &amp; cost'!$B$13</f>
        <v>31.81</v>
      </c>
      <c r="J682" s="19">
        <f>'Fuel usage &amp; cost'!$F$13</f>
        <v>46.262676481980897</v>
      </c>
      <c r="K682" s="17">
        <f t="shared" si="173"/>
        <v>961.43094264852698</v>
      </c>
      <c r="L682" s="18">
        <f t="shared" si="174"/>
        <v>668.95830192944379</v>
      </c>
      <c r="M682" s="43">
        <f t="shared" si="175"/>
        <v>46.26267648198089</v>
      </c>
      <c r="N682" s="19">
        <f t="shared" si="176"/>
        <v>292.47264071908319</v>
      </c>
      <c r="O682">
        <v>29.31</v>
      </c>
      <c r="P682" s="17">
        <f t="shared" si="181"/>
        <v>185.29782</v>
      </c>
      <c r="Q682" s="19">
        <f t="shared" si="182"/>
        <v>107.17482071908319</v>
      </c>
      <c r="R682" s="19">
        <f t="shared" si="177"/>
        <v>1402.6200000000001</v>
      </c>
      <c r="S682" s="43">
        <f t="shared" si="183"/>
        <v>363.63128756855014</v>
      </c>
      <c r="T682" s="19">
        <f t="shared" si="184"/>
        <v>1766.2512875685502</v>
      </c>
      <c r="U682" s="17"/>
      <c r="W682" s="19"/>
      <c r="X682">
        <f t="shared" si="178"/>
        <v>2015.854</v>
      </c>
      <c r="Y682" s="19">
        <f t="shared" si="179"/>
        <v>1951.5491075685502</v>
      </c>
      <c r="Z682" s="19">
        <f t="shared" si="185"/>
        <v>64.304892431449844</v>
      </c>
      <c r="AA682" s="19">
        <f t="shared" si="180"/>
        <v>42.869928287633279</v>
      </c>
    </row>
    <row r="683" spans="1:27" x14ac:dyDescent="0.3">
      <c r="A683" s="9">
        <v>41546</v>
      </c>
      <c r="B683" s="10" t="s">
        <v>3</v>
      </c>
      <c r="C683" s="11">
        <v>10</v>
      </c>
      <c r="D683" s="11">
        <v>14580</v>
      </c>
      <c r="E683">
        <v>20782</v>
      </c>
      <c r="F683">
        <f t="shared" si="172"/>
        <v>6.202</v>
      </c>
      <c r="G683">
        <f t="shared" ref="G683:G721" si="186">$G$362</f>
        <v>9.7000000000000003E-2</v>
      </c>
      <c r="H683" s="22">
        <f>'Fuel usage &amp; cost'!$G$16</f>
        <v>1.4374228501645225</v>
      </c>
      <c r="I683" s="19">
        <f>'Fuel usage &amp; cost'!$B$13</f>
        <v>31.81</v>
      </c>
      <c r="J683" s="19">
        <f>'Fuel usage &amp; cost'!$F$13</f>
        <v>46.262676481980897</v>
      </c>
      <c r="K683" s="17">
        <f t="shared" si="173"/>
        <v>961.43094264852698</v>
      </c>
      <c r="L683" s="18">
        <f t="shared" si="174"/>
        <v>674.50982310728148</v>
      </c>
      <c r="M683" s="43">
        <f t="shared" si="175"/>
        <v>46.262676481980876</v>
      </c>
      <c r="N683" s="19">
        <f t="shared" si="176"/>
        <v>286.9211195412455</v>
      </c>
      <c r="O683">
        <v>29.32</v>
      </c>
      <c r="P683" s="17">
        <f t="shared" si="181"/>
        <v>181.84263999999999</v>
      </c>
      <c r="Q683" s="19">
        <f t="shared" si="182"/>
        <v>105.07847954124551</v>
      </c>
      <c r="R683" s="19">
        <f t="shared" si="177"/>
        <v>1414.26</v>
      </c>
      <c r="S683" s="43">
        <f t="shared" si="183"/>
        <v>356.70427227525278</v>
      </c>
      <c r="T683" s="19">
        <f t="shared" si="184"/>
        <v>1770.9642722752528</v>
      </c>
      <c r="U683" s="17"/>
      <c r="W683" s="19"/>
      <c r="X683">
        <f t="shared" si="178"/>
        <v>2015.854</v>
      </c>
      <c r="Y683" s="19">
        <f t="shared" si="179"/>
        <v>1952.8069122752527</v>
      </c>
      <c r="Z683" s="19">
        <f t="shared" si="185"/>
        <v>63.047087724747371</v>
      </c>
      <c r="AA683" s="19">
        <f t="shared" si="180"/>
        <v>42.031391816498207</v>
      </c>
    </row>
    <row r="684" spans="1:27" x14ac:dyDescent="0.3">
      <c r="A684" s="9">
        <v>41546</v>
      </c>
      <c r="B684" s="10" t="s">
        <v>3</v>
      </c>
      <c r="C684" s="11">
        <v>11</v>
      </c>
      <c r="D684" s="11">
        <v>14500</v>
      </c>
      <c r="E684">
        <v>20782</v>
      </c>
      <c r="F684">
        <f t="shared" si="172"/>
        <v>6.282</v>
      </c>
      <c r="G684">
        <f t="shared" si="186"/>
        <v>9.7000000000000003E-2</v>
      </c>
      <c r="H684" s="22">
        <f>'Fuel usage &amp; cost'!$G$16</f>
        <v>1.4374228501645225</v>
      </c>
      <c r="I684" s="19">
        <f>'Fuel usage &amp; cost'!$B$13</f>
        <v>31.81</v>
      </c>
      <c r="J684" s="19">
        <f>'Fuel usage &amp; cost'!$F$13</f>
        <v>46.262676481980897</v>
      </c>
      <c r="K684" s="17">
        <f t="shared" si="173"/>
        <v>961.43094264852698</v>
      </c>
      <c r="L684" s="18">
        <f t="shared" si="174"/>
        <v>670.80880898872306</v>
      </c>
      <c r="M684" s="43">
        <f t="shared" si="175"/>
        <v>46.262676481980876</v>
      </c>
      <c r="N684" s="19">
        <f t="shared" si="176"/>
        <v>290.62213365980392</v>
      </c>
      <c r="O684">
        <v>29.42</v>
      </c>
      <c r="P684" s="17">
        <f t="shared" si="181"/>
        <v>184.81644</v>
      </c>
      <c r="Q684" s="19">
        <f t="shared" si="182"/>
        <v>105.80569365980392</v>
      </c>
      <c r="R684" s="19">
        <f t="shared" si="177"/>
        <v>1406.5</v>
      </c>
      <c r="S684" s="43">
        <f t="shared" si="183"/>
        <v>361.0541438041177</v>
      </c>
      <c r="T684" s="19">
        <f t="shared" si="184"/>
        <v>1767.5541438041178</v>
      </c>
      <c r="U684" s="17"/>
      <c r="W684" s="19"/>
      <c r="X684">
        <f t="shared" si="178"/>
        <v>2015.854</v>
      </c>
      <c r="Y684" s="19">
        <f t="shared" si="179"/>
        <v>1952.3705838041178</v>
      </c>
      <c r="Z684" s="19">
        <f t="shared" si="185"/>
        <v>63.483416195882228</v>
      </c>
      <c r="AA684" s="19">
        <f t="shared" si="180"/>
        <v>42.322277463921573</v>
      </c>
    </row>
    <row r="685" spans="1:27" x14ac:dyDescent="0.3">
      <c r="A685" s="9">
        <v>41546</v>
      </c>
      <c r="B685" s="10" t="s">
        <v>3</v>
      </c>
      <c r="C685" s="11">
        <v>12</v>
      </c>
      <c r="D685" s="11">
        <v>14520</v>
      </c>
      <c r="E685">
        <v>20782</v>
      </c>
      <c r="F685">
        <f t="shared" si="172"/>
        <v>6.2619999999999996</v>
      </c>
      <c r="G685">
        <f t="shared" si="186"/>
        <v>9.7000000000000003E-2</v>
      </c>
      <c r="H685" s="22">
        <f>'Fuel usage &amp; cost'!$G$16</f>
        <v>1.4374228501645225</v>
      </c>
      <c r="I685" s="19">
        <f>'Fuel usage &amp; cost'!$B$13</f>
        <v>31.81</v>
      </c>
      <c r="J685" s="19">
        <f>'Fuel usage &amp; cost'!$F$13</f>
        <v>46.262676481980897</v>
      </c>
      <c r="K685" s="17">
        <f t="shared" si="173"/>
        <v>961.43094264852698</v>
      </c>
      <c r="L685" s="18">
        <f t="shared" si="174"/>
        <v>671.73406251836263</v>
      </c>
      <c r="M685" s="43">
        <f t="shared" si="175"/>
        <v>46.26267648198089</v>
      </c>
      <c r="N685" s="19">
        <f t="shared" si="176"/>
        <v>289.69688013016435</v>
      </c>
      <c r="O685">
        <v>29.97</v>
      </c>
      <c r="P685" s="17">
        <f t="shared" si="181"/>
        <v>187.67213999999998</v>
      </c>
      <c r="Q685" s="19">
        <f t="shared" si="182"/>
        <v>102.02474013016436</v>
      </c>
      <c r="R685" s="19">
        <f t="shared" si="177"/>
        <v>1408.44</v>
      </c>
      <c r="S685" s="43">
        <f t="shared" si="183"/>
        <v>358.52701592190141</v>
      </c>
      <c r="T685" s="19">
        <f t="shared" si="184"/>
        <v>1766.9670159219015</v>
      </c>
      <c r="U685" s="17"/>
      <c r="W685" s="19"/>
      <c r="X685">
        <f t="shared" si="178"/>
        <v>2015.854</v>
      </c>
      <c r="Y685" s="19">
        <f t="shared" si="179"/>
        <v>1954.6391559219014</v>
      </c>
      <c r="Z685" s="19">
        <f t="shared" si="185"/>
        <v>61.214844078098622</v>
      </c>
      <c r="AA685" s="19">
        <f t="shared" si="180"/>
        <v>40.809896052065746</v>
      </c>
    </row>
    <row r="686" spans="1:27" x14ac:dyDescent="0.3">
      <c r="A686" s="9">
        <v>41546</v>
      </c>
      <c r="B686" s="10" t="s">
        <v>3</v>
      </c>
      <c r="C686" s="11">
        <v>13</v>
      </c>
      <c r="D686" s="11">
        <v>14440</v>
      </c>
      <c r="E686">
        <v>20782</v>
      </c>
      <c r="F686">
        <f t="shared" si="172"/>
        <v>6.3419999999999996</v>
      </c>
      <c r="G686">
        <f t="shared" si="186"/>
        <v>9.7000000000000003E-2</v>
      </c>
      <c r="H686" s="22">
        <f>'Fuel usage &amp; cost'!$G$16</f>
        <v>1.4374228501645225</v>
      </c>
      <c r="I686" s="19">
        <f>'Fuel usage &amp; cost'!$B$13</f>
        <v>31.81</v>
      </c>
      <c r="J686" s="19">
        <f>'Fuel usage &amp; cost'!$F$13</f>
        <v>46.262676481980897</v>
      </c>
      <c r="K686" s="17">
        <f t="shared" si="173"/>
        <v>961.43094264852698</v>
      </c>
      <c r="L686" s="18">
        <f t="shared" si="174"/>
        <v>668.0330483998041</v>
      </c>
      <c r="M686" s="43">
        <f t="shared" si="175"/>
        <v>46.26267648198089</v>
      </c>
      <c r="N686" s="19">
        <f t="shared" si="176"/>
        <v>293.39789424872288</v>
      </c>
      <c r="O686">
        <v>31.82</v>
      </c>
      <c r="P686" s="17">
        <f t="shared" si="181"/>
        <v>201.80243999999999</v>
      </c>
      <c r="Q686" s="19">
        <f t="shared" si="182"/>
        <v>91.595454248722888</v>
      </c>
      <c r="R686" s="19">
        <f t="shared" si="177"/>
        <v>1400.68</v>
      </c>
      <c r="S686" s="43">
        <f t="shared" si="183"/>
        <v>358.41428745076632</v>
      </c>
      <c r="T686" s="19">
        <f t="shared" si="184"/>
        <v>1759.0942874507664</v>
      </c>
      <c r="U686" s="17"/>
      <c r="W686" s="19"/>
      <c r="X686">
        <f t="shared" si="178"/>
        <v>2015.854</v>
      </c>
      <c r="Y686" s="19">
        <f t="shared" si="179"/>
        <v>1960.8967274507663</v>
      </c>
      <c r="Z686" s="19">
        <f t="shared" si="185"/>
        <v>54.957272549233721</v>
      </c>
      <c r="AA686" s="19">
        <f t="shared" si="180"/>
        <v>36.638181699489159</v>
      </c>
    </row>
    <row r="687" spans="1:27" x14ac:dyDescent="0.3">
      <c r="A687" s="9">
        <v>41546</v>
      </c>
      <c r="B687" s="10" t="s">
        <v>3</v>
      </c>
      <c r="C687" s="11">
        <v>14</v>
      </c>
      <c r="D687" s="11">
        <v>14400</v>
      </c>
      <c r="E687">
        <v>20782</v>
      </c>
      <c r="F687">
        <f t="shared" si="172"/>
        <v>6.3819999999999997</v>
      </c>
      <c r="G687">
        <f t="shared" si="186"/>
        <v>9.7000000000000003E-2</v>
      </c>
      <c r="H687" s="22">
        <f>'Fuel usage &amp; cost'!$G$16</f>
        <v>1.4374228501645225</v>
      </c>
      <c r="I687" s="19">
        <f>'Fuel usage &amp; cost'!$B$13</f>
        <v>31.81</v>
      </c>
      <c r="J687" s="19">
        <f>'Fuel usage &amp; cost'!$F$13</f>
        <v>46.262676481980897</v>
      </c>
      <c r="K687" s="17">
        <f t="shared" si="173"/>
        <v>961.43094264852698</v>
      </c>
      <c r="L687" s="18">
        <f t="shared" si="174"/>
        <v>666.18254134052495</v>
      </c>
      <c r="M687" s="43">
        <f t="shared" si="175"/>
        <v>46.26267648198089</v>
      </c>
      <c r="N687" s="19">
        <f t="shared" si="176"/>
        <v>295.24840130800203</v>
      </c>
      <c r="O687">
        <v>29.88</v>
      </c>
      <c r="P687" s="17">
        <f t="shared" si="181"/>
        <v>190.69415999999998</v>
      </c>
      <c r="Q687" s="19">
        <f t="shared" si="182"/>
        <v>104.55424130800205</v>
      </c>
      <c r="R687" s="19">
        <f t="shared" si="177"/>
        <v>1396.8</v>
      </c>
      <c r="S687" s="43">
        <f t="shared" si="183"/>
        <v>365.62729521519879</v>
      </c>
      <c r="T687" s="19">
        <f t="shared" si="184"/>
        <v>1762.4272952151987</v>
      </c>
      <c r="U687" s="17"/>
      <c r="W687" s="19"/>
      <c r="X687">
        <f t="shared" si="178"/>
        <v>2015.854</v>
      </c>
      <c r="Y687" s="19">
        <f t="shared" si="179"/>
        <v>1953.1214552151989</v>
      </c>
      <c r="Z687" s="19">
        <f t="shared" si="185"/>
        <v>62.732544784801121</v>
      </c>
      <c r="AA687" s="19">
        <f t="shared" si="180"/>
        <v>41.821696523200821</v>
      </c>
    </row>
    <row r="688" spans="1:27" x14ac:dyDescent="0.3">
      <c r="A688" s="9">
        <v>41546</v>
      </c>
      <c r="B688" s="10" t="s">
        <v>3</v>
      </c>
      <c r="C688" s="11">
        <v>15</v>
      </c>
      <c r="D688" s="11">
        <v>14400</v>
      </c>
      <c r="E688">
        <v>20782</v>
      </c>
      <c r="F688">
        <f t="shared" si="172"/>
        <v>6.3819999999999997</v>
      </c>
      <c r="G688">
        <f t="shared" si="186"/>
        <v>9.7000000000000003E-2</v>
      </c>
      <c r="H688" s="22">
        <f>'Fuel usage &amp; cost'!$G$16</f>
        <v>1.4374228501645225</v>
      </c>
      <c r="I688" s="19">
        <f>'Fuel usage &amp; cost'!$B$13</f>
        <v>31.81</v>
      </c>
      <c r="J688" s="19">
        <f>'Fuel usage &amp; cost'!$F$13</f>
        <v>46.262676481980897</v>
      </c>
      <c r="K688" s="17">
        <f t="shared" si="173"/>
        <v>961.43094264852698</v>
      </c>
      <c r="L688" s="18">
        <f t="shared" si="174"/>
        <v>666.18254134052495</v>
      </c>
      <c r="M688" s="43">
        <f t="shared" si="175"/>
        <v>46.26267648198089</v>
      </c>
      <c r="N688" s="19">
        <f t="shared" si="176"/>
        <v>295.24840130800203</v>
      </c>
      <c r="O688">
        <v>29.72</v>
      </c>
      <c r="P688" s="17">
        <f t="shared" si="181"/>
        <v>189.67303999999999</v>
      </c>
      <c r="Q688" s="19">
        <f t="shared" si="182"/>
        <v>105.57536130800204</v>
      </c>
      <c r="R688" s="19">
        <f t="shared" si="177"/>
        <v>1396.8</v>
      </c>
      <c r="S688" s="43">
        <f t="shared" si="183"/>
        <v>366.03574321519881</v>
      </c>
      <c r="T688" s="19">
        <f t="shared" si="184"/>
        <v>1762.8357432151988</v>
      </c>
      <c r="U688" s="17"/>
      <c r="W688" s="19"/>
      <c r="X688">
        <f t="shared" si="178"/>
        <v>2015.854</v>
      </c>
      <c r="Y688" s="19">
        <f t="shared" si="179"/>
        <v>1952.5087832151987</v>
      </c>
      <c r="Z688" s="19">
        <f t="shared" si="185"/>
        <v>63.345216784801323</v>
      </c>
      <c r="AA688" s="19">
        <f t="shared" si="180"/>
        <v>42.230144523200821</v>
      </c>
    </row>
    <row r="689" spans="1:27" x14ac:dyDescent="0.3">
      <c r="A689" s="9">
        <v>41546</v>
      </c>
      <c r="B689" s="10" t="s">
        <v>3</v>
      </c>
      <c r="C689" s="11">
        <v>16</v>
      </c>
      <c r="D689" s="11">
        <v>14360</v>
      </c>
      <c r="E689">
        <v>20782</v>
      </c>
      <c r="F689">
        <f t="shared" si="172"/>
        <v>6.4219999999999997</v>
      </c>
      <c r="G689">
        <f t="shared" si="186"/>
        <v>9.7000000000000003E-2</v>
      </c>
      <c r="H689" s="22">
        <f>'Fuel usage &amp; cost'!$G$16</f>
        <v>1.4374228501645225</v>
      </c>
      <c r="I689" s="19">
        <f>'Fuel usage &amp; cost'!$B$13</f>
        <v>31.81</v>
      </c>
      <c r="J689" s="19">
        <f>'Fuel usage &amp; cost'!$F$13</f>
        <v>46.262676481980897</v>
      </c>
      <c r="K689" s="17">
        <f t="shared" si="173"/>
        <v>961.43094264852698</v>
      </c>
      <c r="L689" s="18">
        <f t="shared" si="174"/>
        <v>664.33203428124568</v>
      </c>
      <c r="M689" s="43">
        <f t="shared" si="175"/>
        <v>46.262676481980904</v>
      </c>
      <c r="N689" s="19">
        <f t="shared" si="176"/>
        <v>297.0989083672813</v>
      </c>
      <c r="O689">
        <v>29.08</v>
      </c>
      <c r="P689" s="17">
        <f t="shared" si="181"/>
        <v>186.75175999999999</v>
      </c>
      <c r="Q689" s="19">
        <f t="shared" si="182"/>
        <v>110.34714836728131</v>
      </c>
      <c r="R689" s="19">
        <f t="shared" si="177"/>
        <v>1392.92</v>
      </c>
      <c r="S689" s="43">
        <f t="shared" si="183"/>
        <v>369.97395097963113</v>
      </c>
      <c r="T689" s="19">
        <f t="shared" si="184"/>
        <v>1762.8939509796312</v>
      </c>
      <c r="U689" s="17"/>
      <c r="W689" s="19"/>
      <c r="X689">
        <f t="shared" si="178"/>
        <v>2015.854</v>
      </c>
      <c r="Y689" s="19">
        <f t="shared" si="179"/>
        <v>1949.6457109796313</v>
      </c>
      <c r="Z689" s="19">
        <f t="shared" si="185"/>
        <v>66.208289020368738</v>
      </c>
      <c r="AA689" s="19">
        <f t="shared" si="180"/>
        <v>44.138859346912525</v>
      </c>
    </row>
    <row r="690" spans="1:27" x14ac:dyDescent="0.3">
      <c r="A690" s="9">
        <v>41546</v>
      </c>
      <c r="B690" s="10" t="s">
        <v>3</v>
      </c>
      <c r="C690" s="11">
        <v>17</v>
      </c>
      <c r="D690" s="11">
        <v>14500</v>
      </c>
      <c r="E690">
        <v>20782</v>
      </c>
      <c r="F690">
        <f t="shared" si="172"/>
        <v>6.282</v>
      </c>
      <c r="G690">
        <f t="shared" si="186"/>
        <v>9.7000000000000003E-2</v>
      </c>
      <c r="H690" s="22">
        <f>'Fuel usage &amp; cost'!$G$16</f>
        <v>1.4374228501645225</v>
      </c>
      <c r="I690" s="19">
        <f>'Fuel usage &amp; cost'!$B$13</f>
        <v>31.81</v>
      </c>
      <c r="J690" s="19">
        <f>'Fuel usage &amp; cost'!$F$13</f>
        <v>46.262676481980897</v>
      </c>
      <c r="K690" s="17">
        <f t="shared" si="173"/>
        <v>961.43094264852698</v>
      </c>
      <c r="L690" s="18">
        <f t="shared" si="174"/>
        <v>670.80880898872306</v>
      </c>
      <c r="M690" s="43">
        <f t="shared" si="175"/>
        <v>46.262676481980876</v>
      </c>
      <c r="N690" s="19">
        <f t="shared" si="176"/>
        <v>290.62213365980392</v>
      </c>
      <c r="O690">
        <v>30.44</v>
      </c>
      <c r="P690" s="17">
        <f t="shared" si="181"/>
        <v>191.22408000000001</v>
      </c>
      <c r="Q690" s="19">
        <f t="shared" si="182"/>
        <v>99.398053659803907</v>
      </c>
      <c r="R690" s="19">
        <f t="shared" si="177"/>
        <v>1406.5</v>
      </c>
      <c r="S690" s="43">
        <f t="shared" si="183"/>
        <v>358.49108780411768</v>
      </c>
      <c r="T690" s="19">
        <f t="shared" si="184"/>
        <v>1764.9910878041178</v>
      </c>
      <c r="U690" s="17"/>
      <c r="W690" s="19"/>
      <c r="X690">
        <f t="shared" si="178"/>
        <v>2015.854</v>
      </c>
      <c r="Y690" s="19">
        <f t="shared" si="179"/>
        <v>1956.2151678041178</v>
      </c>
      <c r="Z690" s="19">
        <f t="shared" si="185"/>
        <v>59.638832195882287</v>
      </c>
      <c r="AA690" s="19">
        <f t="shared" si="180"/>
        <v>39.759221463921563</v>
      </c>
    </row>
    <row r="691" spans="1:27" x14ac:dyDescent="0.3">
      <c r="A691" s="9">
        <v>41546</v>
      </c>
      <c r="B691" s="10" t="s">
        <v>3</v>
      </c>
      <c r="C691" s="11">
        <v>18</v>
      </c>
      <c r="D691" s="11">
        <v>14480</v>
      </c>
      <c r="E691">
        <v>20782</v>
      </c>
      <c r="F691">
        <f t="shared" si="172"/>
        <v>6.3019999999999996</v>
      </c>
      <c r="G691">
        <f t="shared" si="186"/>
        <v>9.7000000000000003E-2</v>
      </c>
      <c r="H691" s="22">
        <f>'Fuel usage &amp; cost'!$G$16</f>
        <v>1.4374228501645225</v>
      </c>
      <c r="I691" s="19">
        <f>'Fuel usage &amp; cost'!$B$13</f>
        <v>31.81</v>
      </c>
      <c r="J691" s="19">
        <f>'Fuel usage &amp; cost'!$F$13</f>
        <v>46.262676481980897</v>
      </c>
      <c r="K691" s="17">
        <f t="shared" si="173"/>
        <v>961.43094264852698</v>
      </c>
      <c r="L691" s="18">
        <f t="shared" si="174"/>
        <v>669.88355545908337</v>
      </c>
      <c r="M691" s="43">
        <f t="shared" si="175"/>
        <v>46.26267648198089</v>
      </c>
      <c r="N691" s="19">
        <f t="shared" si="176"/>
        <v>291.54738718944361</v>
      </c>
      <c r="O691">
        <v>32.76</v>
      </c>
      <c r="P691" s="17">
        <f t="shared" si="181"/>
        <v>206.45351999999997</v>
      </c>
      <c r="Q691" s="19">
        <f t="shared" si="182"/>
        <v>85.093867189443642</v>
      </c>
      <c r="R691" s="19">
        <f t="shared" si="177"/>
        <v>1404.56</v>
      </c>
      <c r="S691" s="43">
        <f t="shared" si="183"/>
        <v>353.78415968633385</v>
      </c>
      <c r="T691" s="19">
        <f t="shared" si="184"/>
        <v>1758.3441596863338</v>
      </c>
      <c r="U691" s="17"/>
      <c r="W691" s="19"/>
      <c r="X691">
        <f t="shared" si="178"/>
        <v>2015.854</v>
      </c>
      <c r="Y691" s="19">
        <f t="shared" si="179"/>
        <v>1964.797679686334</v>
      </c>
      <c r="Z691" s="19">
        <f t="shared" si="185"/>
        <v>51.056320313665992</v>
      </c>
      <c r="AA691" s="19">
        <f t="shared" si="180"/>
        <v>34.037546875777458</v>
      </c>
    </row>
    <row r="692" spans="1:27" x14ac:dyDescent="0.3">
      <c r="A692" s="9">
        <v>41546</v>
      </c>
      <c r="B692" s="10" t="s">
        <v>3</v>
      </c>
      <c r="C692" s="11">
        <v>19</v>
      </c>
      <c r="D692" s="11">
        <v>14600</v>
      </c>
      <c r="E692">
        <v>20782</v>
      </c>
      <c r="F692">
        <f t="shared" si="172"/>
        <v>6.1820000000000004</v>
      </c>
      <c r="G692">
        <f t="shared" si="186"/>
        <v>9.7000000000000003E-2</v>
      </c>
      <c r="H692" s="22">
        <f>'Fuel usage &amp; cost'!$G$16</f>
        <v>1.4374228501645225</v>
      </c>
      <c r="I692" s="19">
        <f>'Fuel usage &amp; cost'!$B$13</f>
        <v>31.81</v>
      </c>
      <c r="J692" s="19">
        <f>'Fuel usage &amp; cost'!$F$13</f>
        <v>46.262676481980897</v>
      </c>
      <c r="K692" s="17">
        <f t="shared" si="173"/>
        <v>961.43094264852698</v>
      </c>
      <c r="L692" s="18">
        <f t="shared" si="174"/>
        <v>675.43507663692105</v>
      </c>
      <c r="M692" s="43">
        <f t="shared" si="175"/>
        <v>46.262676481980904</v>
      </c>
      <c r="N692" s="19">
        <f t="shared" si="176"/>
        <v>285.99586601160593</v>
      </c>
      <c r="O692">
        <v>34.75</v>
      </c>
      <c r="P692" s="17">
        <f t="shared" si="181"/>
        <v>214.8245</v>
      </c>
      <c r="Q692" s="19">
        <f t="shared" si="182"/>
        <v>71.171366011605926</v>
      </c>
      <c r="R692" s="19">
        <f t="shared" si="177"/>
        <v>1416.2</v>
      </c>
      <c r="S692" s="43">
        <f t="shared" si="183"/>
        <v>342.12668039303645</v>
      </c>
      <c r="T692" s="19">
        <f t="shared" si="184"/>
        <v>1758.3266803930364</v>
      </c>
      <c r="U692" s="17"/>
      <c r="W692" s="19"/>
      <c r="X692">
        <f t="shared" si="178"/>
        <v>2015.854</v>
      </c>
      <c r="Y692" s="19">
        <f t="shared" si="179"/>
        <v>1973.1511803930364</v>
      </c>
      <c r="Z692" s="19">
        <f t="shared" si="185"/>
        <v>42.702819606963658</v>
      </c>
      <c r="AA692" s="19">
        <f t="shared" si="180"/>
        <v>28.468546404642371</v>
      </c>
    </row>
    <row r="693" spans="1:27" x14ac:dyDescent="0.3">
      <c r="A693" s="9">
        <v>41546</v>
      </c>
      <c r="B693" s="10" t="s">
        <v>3</v>
      </c>
      <c r="C693" s="11">
        <v>20</v>
      </c>
      <c r="D693" s="11">
        <v>14420</v>
      </c>
      <c r="E693">
        <v>20782</v>
      </c>
      <c r="F693">
        <f t="shared" si="172"/>
        <v>6.3620000000000001</v>
      </c>
      <c r="G693">
        <f t="shared" si="186"/>
        <v>9.7000000000000003E-2</v>
      </c>
      <c r="H693" s="22">
        <f>'Fuel usage &amp; cost'!$G$16</f>
        <v>1.4374228501645225</v>
      </c>
      <c r="I693" s="19">
        <f>'Fuel usage &amp; cost'!$B$13</f>
        <v>31.81</v>
      </c>
      <c r="J693" s="19">
        <f>'Fuel usage &amp; cost'!$F$13</f>
        <v>46.262676481980897</v>
      </c>
      <c r="K693" s="17">
        <f t="shared" si="173"/>
        <v>961.43094264852698</v>
      </c>
      <c r="L693" s="18">
        <f t="shared" si="174"/>
        <v>667.10779487016453</v>
      </c>
      <c r="M693" s="43">
        <f t="shared" si="175"/>
        <v>46.262676481980904</v>
      </c>
      <c r="N693" s="19">
        <f t="shared" si="176"/>
        <v>294.32314777836245</v>
      </c>
      <c r="O693">
        <v>37.28</v>
      </c>
      <c r="P693" s="17">
        <f t="shared" si="181"/>
        <v>237.17536000000001</v>
      </c>
      <c r="Q693" s="19">
        <f t="shared" si="182"/>
        <v>57.147787778362442</v>
      </c>
      <c r="R693" s="19">
        <f t="shared" si="177"/>
        <v>1398.74</v>
      </c>
      <c r="S693" s="43">
        <f t="shared" si="183"/>
        <v>345.6499673329825</v>
      </c>
      <c r="T693" s="19">
        <f t="shared" si="184"/>
        <v>1744.3899673329825</v>
      </c>
      <c r="U693" s="17"/>
      <c r="W693" s="19"/>
      <c r="X693">
        <f t="shared" si="178"/>
        <v>2015.854</v>
      </c>
      <c r="Y693" s="19">
        <f t="shared" si="179"/>
        <v>1981.5653273329826</v>
      </c>
      <c r="Z693" s="19">
        <f t="shared" si="185"/>
        <v>34.288672667017408</v>
      </c>
      <c r="AA693" s="19">
        <f t="shared" si="180"/>
        <v>22.859115111344977</v>
      </c>
    </row>
    <row r="694" spans="1:27" x14ac:dyDescent="0.3">
      <c r="A694" s="9">
        <v>41546</v>
      </c>
      <c r="B694" s="10" t="s">
        <v>3</v>
      </c>
      <c r="C694" s="11">
        <v>21</v>
      </c>
      <c r="D694" s="11">
        <v>14220</v>
      </c>
      <c r="E694">
        <v>20782</v>
      </c>
      <c r="F694">
        <f t="shared" si="172"/>
        <v>6.5620000000000003</v>
      </c>
      <c r="G694">
        <f t="shared" si="186"/>
        <v>9.7000000000000003E-2</v>
      </c>
      <c r="H694" s="22">
        <f>'Fuel usage &amp; cost'!$G$16</f>
        <v>1.4374228501645225</v>
      </c>
      <c r="I694" s="19">
        <f>'Fuel usage &amp; cost'!$B$13</f>
        <v>31.81</v>
      </c>
      <c r="J694" s="19">
        <f>'Fuel usage &amp; cost'!$F$13</f>
        <v>46.262676481980897</v>
      </c>
      <c r="K694" s="17">
        <f t="shared" si="173"/>
        <v>961.43094264852698</v>
      </c>
      <c r="L694" s="18">
        <f t="shared" si="174"/>
        <v>657.85525957376842</v>
      </c>
      <c r="M694" s="43">
        <f t="shared" si="175"/>
        <v>46.262676481980876</v>
      </c>
      <c r="N694" s="19">
        <f t="shared" si="176"/>
        <v>303.57568307475856</v>
      </c>
      <c r="O694">
        <v>32.06</v>
      </c>
      <c r="P694" s="17">
        <f t="shared" si="181"/>
        <v>210.37772000000001</v>
      </c>
      <c r="Q694" s="19">
        <f t="shared" si="182"/>
        <v>93.197963074758547</v>
      </c>
      <c r="R694" s="19">
        <f t="shared" si="177"/>
        <v>1379.3400000000001</v>
      </c>
      <c r="S694" s="43">
        <f t="shared" si="183"/>
        <v>370.21750215514493</v>
      </c>
      <c r="T694" s="19">
        <f t="shared" si="184"/>
        <v>1749.5575021551451</v>
      </c>
      <c r="U694" s="17"/>
      <c r="W694" s="19"/>
      <c r="X694">
        <f t="shared" si="178"/>
        <v>2015.854</v>
      </c>
      <c r="Y694" s="19">
        <f t="shared" si="179"/>
        <v>1959.9352221551449</v>
      </c>
      <c r="Z694" s="19">
        <f t="shared" si="185"/>
        <v>55.918777844855185</v>
      </c>
      <c r="AA694" s="19">
        <f t="shared" si="180"/>
        <v>37.279185229903419</v>
      </c>
    </row>
    <row r="695" spans="1:27" x14ac:dyDescent="0.3">
      <c r="A695" s="9">
        <v>41546</v>
      </c>
      <c r="B695" s="10" t="s">
        <v>3</v>
      </c>
      <c r="C695" s="11">
        <v>22</v>
      </c>
      <c r="D695" s="11">
        <v>13900</v>
      </c>
      <c r="E695">
        <v>20782</v>
      </c>
      <c r="F695">
        <f t="shared" si="172"/>
        <v>6.8819999999999997</v>
      </c>
      <c r="G695">
        <f t="shared" si="186"/>
        <v>9.7000000000000003E-2</v>
      </c>
      <c r="H695" s="22">
        <f>'Fuel usage &amp; cost'!$G$16</f>
        <v>1.4374228501645225</v>
      </c>
      <c r="I695" s="19">
        <f>'Fuel usage &amp; cost'!$B$13</f>
        <v>31.81</v>
      </c>
      <c r="J695" s="19">
        <f>'Fuel usage &amp; cost'!$F$13</f>
        <v>46.262676481980897</v>
      </c>
      <c r="K695" s="17">
        <f t="shared" si="173"/>
        <v>961.43094264852698</v>
      </c>
      <c r="L695" s="18">
        <f t="shared" si="174"/>
        <v>643.05120309953452</v>
      </c>
      <c r="M695" s="43">
        <f t="shared" si="175"/>
        <v>46.262676481980876</v>
      </c>
      <c r="N695" s="19">
        <f t="shared" si="176"/>
        <v>318.37973954899246</v>
      </c>
      <c r="O695">
        <v>29.67</v>
      </c>
      <c r="P695" s="17">
        <f t="shared" si="181"/>
        <v>204.18894</v>
      </c>
      <c r="Q695" s="19">
        <f t="shared" si="182"/>
        <v>114.19079954899246</v>
      </c>
      <c r="R695" s="19">
        <f t="shared" si="177"/>
        <v>1348.3</v>
      </c>
      <c r="S695" s="43">
        <f t="shared" si="183"/>
        <v>394.85058027060455</v>
      </c>
      <c r="T695" s="19">
        <f t="shared" si="184"/>
        <v>1743.1505802706045</v>
      </c>
      <c r="U695" s="17"/>
      <c r="W695" s="19"/>
      <c r="X695">
        <f t="shared" si="178"/>
        <v>2015.854</v>
      </c>
      <c r="Y695" s="19">
        <f t="shared" si="179"/>
        <v>1947.3395202706045</v>
      </c>
      <c r="Z695" s="19">
        <f t="shared" si="185"/>
        <v>68.514479729395589</v>
      </c>
      <c r="AA695" s="19">
        <f t="shared" si="180"/>
        <v>45.676319819596984</v>
      </c>
    </row>
    <row r="696" spans="1:27" x14ac:dyDescent="0.3">
      <c r="A696" s="9">
        <v>41546</v>
      </c>
      <c r="B696" s="10" t="s">
        <v>3</v>
      </c>
      <c r="C696" s="11">
        <v>23</v>
      </c>
      <c r="D696" s="11">
        <v>13900</v>
      </c>
      <c r="E696">
        <v>20782</v>
      </c>
      <c r="F696">
        <f t="shared" si="172"/>
        <v>6.8819999999999997</v>
      </c>
      <c r="G696">
        <f t="shared" si="186"/>
        <v>9.7000000000000003E-2</v>
      </c>
      <c r="H696" s="22">
        <f>'Fuel usage &amp; cost'!$G$16</f>
        <v>1.4374228501645225</v>
      </c>
      <c r="I696" s="19">
        <f>'Fuel usage &amp; cost'!$B$13</f>
        <v>31.81</v>
      </c>
      <c r="J696" s="19">
        <f>'Fuel usage &amp; cost'!$F$13</f>
        <v>46.262676481980897</v>
      </c>
      <c r="K696" s="17">
        <f t="shared" si="173"/>
        <v>961.43094264852698</v>
      </c>
      <c r="L696" s="18">
        <f t="shared" si="174"/>
        <v>643.05120309953452</v>
      </c>
      <c r="M696" s="43">
        <f t="shared" si="175"/>
        <v>46.262676481980876</v>
      </c>
      <c r="N696" s="19">
        <f t="shared" si="176"/>
        <v>318.37973954899246</v>
      </c>
      <c r="O696">
        <v>28.95</v>
      </c>
      <c r="P696" s="17">
        <f t="shared" si="181"/>
        <v>199.23389999999998</v>
      </c>
      <c r="Q696" s="19">
        <f t="shared" si="182"/>
        <v>119.14583954899248</v>
      </c>
      <c r="R696" s="19">
        <f t="shared" si="177"/>
        <v>1348.3</v>
      </c>
      <c r="S696" s="43">
        <f t="shared" si="183"/>
        <v>396.83259627060454</v>
      </c>
      <c r="T696" s="19">
        <f t="shared" si="184"/>
        <v>1745.1325962706046</v>
      </c>
      <c r="U696" s="17"/>
      <c r="W696" s="19"/>
      <c r="X696">
        <f t="shared" ref="X696:X721" si="187">E696*G696</f>
        <v>2015.854</v>
      </c>
      <c r="Y696" s="19">
        <f t="shared" ref="Y696:Y721" si="188">X696-N696+P696+AA696</f>
        <v>1944.3664962706043</v>
      </c>
      <c r="Z696" s="19">
        <f t="shared" si="185"/>
        <v>71.487503729395712</v>
      </c>
      <c r="AA696" s="19">
        <f t="shared" ref="AA696:AA721" si="189">Q696*0.4</f>
        <v>47.658335819596999</v>
      </c>
    </row>
    <row r="697" spans="1:27" x14ac:dyDescent="0.3">
      <c r="A697" s="9">
        <v>41546</v>
      </c>
      <c r="B697" s="10" t="s">
        <v>3</v>
      </c>
      <c r="C697" s="11">
        <v>24</v>
      </c>
      <c r="D697" s="11">
        <v>13880</v>
      </c>
      <c r="E697">
        <v>20782</v>
      </c>
      <c r="F697">
        <f t="shared" si="172"/>
        <v>6.9020000000000001</v>
      </c>
      <c r="G697">
        <f t="shared" si="186"/>
        <v>9.7000000000000003E-2</v>
      </c>
      <c r="H697" s="22">
        <f>'Fuel usage &amp; cost'!$G$16</f>
        <v>1.4374228501645225</v>
      </c>
      <c r="I697" s="19">
        <f>'Fuel usage &amp; cost'!$B$13</f>
        <v>31.81</v>
      </c>
      <c r="J697" s="19">
        <f>'Fuel usage &amp; cost'!$F$13</f>
        <v>46.262676481980897</v>
      </c>
      <c r="K697" s="17">
        <f t="shared" si="173"/>
        <v>961.43094264852698</v>
      </c>
      <c r="L697" s="18">
        <f t="shared" si="174"/>
        <v>642.12594956989483</v>
      </c>
      <c r="M697" s="43">
        <f t="shared" si="175"/>
        <v>46.262676481980904</v>
      </c>
      <c r="N697" s="19">
        <f t="shared" si="176"/>
        <v>319.30499307863215</v>
      </c>
      <c r="O697">
        <v>25.23</v>
      </c>
      <c r="P697" s="17">
        <f t="shared" si="181"/>
        <v>174.13746</v>
      </c>
      <c r="Q697" s="19">
        <f t="shared" si="182"/>
        <v>145.16753307863215</v>
      </c>
      <c r="R697" s="19">
        <f t="shared" si="177"/>
        <v>1346.3600000000001</v>
      </c>
      <c r="S697" s="43">
        <f t="shared" si="183"/>
        <v>408.25602015282072</v>
      </c>
      <c r="T697" s="19">
        <f t="shared" si="184"/>
        <v>1754.616020152821</v>
      </c>
      <c r="U697" s="17"/>
      <c r="W697" s="19"/>
      <c r="X697">
        <f t="shared" si="187"/>
        <v>2015.854</v>
      </c>
      <c r="Y697" s="19">
        <f t="shared" si="188"/>
        <v>1928.7534801528207</v>
      </c>
      <c r="Z697" s="19">
        <f t="shared" si="185"/>
        <v>87.100519847179385</v>
      </c>
      <c r="AA697" s="19">
        <f t="shared" si="189"/>
        <v>58.067013231452862</v>
      </c>
    </row>
    <row r="698" spans="1:27" x14ac:dyDescent="0.3">
      <c r="A698" s="9">
        <v>41547</v>
      </c>
      <c r="B698" s="10" t="s">
        <v>3</v>
      </c>
      <c r="C698" s="11">
        <v>1</v>
      </c>
      <c r="D698" s="11">
        <v>13920</v>
      </c>
      <c r="E698">
        <v>20782</v>
      </c>
      <c r="F698">
        <f t="shared" si="172"/>
        <v>6.8620000000000001</v>
      </c>
      <c r="G698">
        <f t="shared" si="186"/>
        <v>9.7000000000000003E-2</v>
      </c>
      <c r="H698" s="22">
        <f>'Fuel usage &amp; cost'!$G$16</f>
        <v>1.4374228501645225</v>
      </c>
      <c r="I698" s="19">
        <f>'Fuel usage &amp; cost'!$B$13</f>
        <v>31.81</v>
      </c>
      <c r="J698" s="19">
        <f>'Fuel usage &amp; cost'!$F$13</f>
        <v>46.262676481980897</v>
      </c>
      <c r="K698" s="17">
        <f t="shared" si="173"/>
        <v>961.43094264852698</v>
      </c>
      <c r="L698" s="18">
        <f t="shared" si="174"/>
        <v>643.97645662917409</v>
      </c>
      <c r="M698" s="43">
        <f t="shared" si="175"/>
        <v>46.26267648198089</v>
      </c>
      <c r="N698" s="19">
        <f t="shared" si="176"/>
        <v>317.45448601935288</v>
      </c>
      <c r="O698">
        <v>24.93</v>
      </c>
      <c r="P698" s="17">
        <f t="shared" si="181"/>
        <v>171.06966</v>
      </c>
      <c r="Q698" s="19">
        <f t="shared" si="182"/>
        <v>146.38482601935289</v>
      </c>
      <c r="R698" s="19">
        <f t="shared" si="177"/>
        <v>1350.24</v>
      </c>
      <c r="S698" s="43">
        <f t="shared" si="183"/>
        <v>406.71344438838827</v>
      </c>
      <c r="T698" s="19">
        <f t="shared" si="184"/>
        <v>1756.9534443883883</v>
      </c>
      <c r="U698" s="17"/>
      <c r="W698" s="19"/>
      <c r="X698">
        <f t="shared" si="187"/>
        <v>2015.854</v>
      </c>
      <c r="Y698" s="19">
        <f t="shared" si="188"/>
        <v>1928.0231043883882</v>
      </c>
      <c r="Z698" s="19">
        <f t="shared" si="185"/>
        <v>87.830895611611822</v>
      </c>
      <c r="AA698" s="19">
        <f t="shared" si="189"/>
        <v>58.553930407741156</v>
      </c>
    </row>
    <row r="699" spans="1:27" x14ac:dyDescent="0.3">
      <c r="A699" s="9">
        <v>41547</v>
      </c>
      <c r="B699" s="10" t="s">
        <v>3</v>
      </c>
      <c r="C699" s="11">
        <v>2</v>
      </c>
      <c r="D699" s="11">
        <v>13960</v>
      </c>
      <c r="E699">
        <v>20782</v>
      </c>
      <c r="F699">
        <f t="shared" si="172"/>
        <v>6.8220000000000001</v>
      </c>
      <c r="G699">
        <f t="shared" si="186"/>
        <v>9.7000000000000003E-2</v>
      </c>
      <c r="H699" s="22">
        <f>'Fuel usage &amp; cost'!$G$16</f>
        <v>1.4374228501645225</v>
      </c>
      <c r="I699" s="19">
        <f>'Fuel usage &amp; cost'!$B$13</f>
        <v>31.81</v>
      </c>
      <c r="J699" s="19">
        <f>'Fuel usage &amp; cost'!$F$13</f>
        <v>46.262676481980897</v>
      </c>
      <c r="K699" s="17">
        <f t="shared" si="173"/>
        <v>961.43094264852698</v>
      </c>
      <c r="L699" s="18">
        <f t="shared" si="174"/>
        <v>645.82696368845336</v>
      </c>
      <c r="M699" s="43">
        <f t="shared" si="175"/>
        <v>46.262676481980876</v>
      </c>
      <c r="N699" s="19">
        <f t="shared" si="176"/>
        <v>315.60397896007362</v>
      </c>
      <c r="O699">
        <v>22.16</v>
      </c>
      <c r="P699" s="17">
        <f t="shared" si="181"/>
        <v>151.17552000000001</v>
      </c>
      <c r="Q699" s="19">
        <f t="shared" si="182"/>
        <v>164.42845896007361</v>
      </c>
      <c r="R699" s="19">
        <f t="shared" si="177"/>
        <v>1354.1200000000001</v>
      </c>
      <c r="S699" s="43">
        <f t="shared" si="183"/>
        <v>411.9014046239559</v>
      </c>
      <c r="T699" s="19">
        <f t="shared" si="184"/>
        <v>1766.021404623956</v>
      </c>
      <c r="U699" s="17"/>
      <c r="W699" s="19"/>
      <c r="X699">
        <f t="shared" si="187"/>
        <v>2015.854</v>
      </c>
      <c r="Y699" s="19">
        <f t="shared" si="188"/>
        <v>1917.196924623956</v>
      </c>
      <c r="Z699" s="19">
        <f t="shared" si="185"/>
        <v>98.657075376044077</v>
      </c>
      <c r="AA699" s="19">
        <f t="shared" si="189"/>
        <v>65.771383584029451</v>
      </c>
    </row>
    <row r="700" spans="1:27" x14ac:dyDescent="0.3">
      <c r="A700" s="9">
        <v>41547</v>
      </c>
      <c r="B700" s="10" t="s">
        <v>3</v>
      </c>
      <c r="C700" s="11">
        <v>3</v>
      </c>
      <c r="D700" s="11">
        <v>14060</v>
      </c>
      <c r="E700">
        <v>20782</v>
      </c>
      <c r="F700">
        <f t="shared" si="172"/>
        <v>6.7220000000000004</v>
      </c>
      <c r="G700">
        <f t="shared" si="186"/>
        <v>9.7000000000000003E-2</v>
      </c>
      <c r="H700" s="22">
        <f>'Fuel usage &amp; cost'!$G$16</f>
        <v>1.4374228501645225</v>
      </c>
      <c r="I700" s="19">
        <f>'Fuel usage &amp; cost'!$B$13</f>
        <v>31.81</v>
      </c>
      <c r="J700" s="19">
        <f>'Fuel usage &amp; cost'!$F$13</f>
        <v>46.262676481980897</v>
      </c>
      <c r="K700" s="17">
        <f t="shared" si="173"/>
        <v>961.43094264852698</v>
      </c>
      <c r="L700" s="18">
        <f t="shared" si="174"/>
        <v>650.45323133665147</v>
      </c>
      <c r="M700" s="43">
        <f t="shared" si="175"/>
        <v>46.26267648198089</v>
      </c>
      <c r="N700" s="19">
        <f t="shared" si="176"/>
        <v>310.97771131187551</v>
      </c>
      <c r="O700">
        <v>21.54</v>
      </c>
      <c r="P700" s="17">
        <f t="shared" si="181"/>
        <v>144.79187999999999</v>
      </c>
      <c r="Q700" s="19">
        <f t="shared" si="182"/>
        <v>166.18583131187552</v>
      </c>
      <c r="R700" s="19">
        <f t="shared" si="177"/>
        <v>1363.82</v>
      </c>
      <c r="S700" s="43">
        <f t="shared" si="183"/>
        <v>407.53062121287473</v>
      </c>
      <c r="T700" s="19">
        <f t="shared" si="184"/>
        <v>1771.3506212128746</v>
      </c>
      <c r="U700" s="17"/>
      <c r="W700" s="19"/>
      <c r="X700">
        <f t="shared" si="187"/>
        <v>2015.854</v>
      </c>
      <c r="Y700" s="19">
        <f t="shared" si="188"/>
        <v>1916.1425012128748</v>
      </c>
      <c r="Z700" s="19">
        <f t="shared" si="185"/>
        <v>99.711498787125265</v>
      </c>
      <c r="AA700" s="19">
        <f t="shared" si="189"/>
        <v>66.47433252475021</v>
      </c>
    </row>
    <row r="701" spans="1:27" x14ac:dyDescent="0.3">
      <c r="A701" s="9">
        <v>41547</v>
      </c>
      <c r="B701" s="10" t="s">
        <v>3</v>
      </c>
      <c r="C701" s="11">
        <v>4</v>
      </c>
      <c r="D701" s="11">
        <v>14060</v>
      </c>
      <c r="E701">
        <v>20782</v>
      </c>
      <c r="F701">
        <f t="shared" si="172"/>
        <v>6.7220000000000004</v>
      </c>
      <c r="G701">
        <f t="shared" si="186"/>
        <v>9.7000000000000003E-2</v>
      </c>
      <c r="H701" s="22">
        <f>'Fuel usage &amp; cost'!$G$16</f>
        <v>1.4374228501645225</v>
      </c>
      <c r="I701" s="19">
        <f>'Fuel usage &amp; cost'!$B$13</f>
        <v>31.81</v>
      </c>
      <c r="J701" s="19">
        <f>'Fuel usage &amp; cost'!$F$13</f>
        <v>46.262676481980897</v>
      </c>
      <c r="K701" s="17">
        <f t="shared" si="173"/>
        <v>961.43094264852698</v>
      </c>
      <c r="L701" s="18">
        <f t="shared" si="174"/>
        <v>650.45323133665147</v>
      </c>
      <c r="M701" s="43">
        <f t="shared" si="175"/>
        <v>46.26267648198089</v>
      </c>
      <c r="N701" s="19">
        <f t="shared" si="176"/>
        <v>310.97771131187551</v>
      </c>
      <c r="O701">
        <v>21.05</v>
      </c>
      <c r="P701" s="17">
        <f t="shared" si="181"/>
        <v>141.49810000000002</v>
      </c>
      <c r="Q701" s="19">
        <f t="shared" si="182"/>
        <v>169.47961131187549</v>
      </c>
      <c r="R701" s="19">
        <f t="shared" si="177"/>
        <v>1363.82</v>
      </c>
      <c r="S701" s="43">
        <f t="shared" si="183"/>
        <v>408.8481332128747</v>
      </c>
      <c r="T701" s="19">
        <f t="shared" si="184"/>
        <v>1772.6681332128746</v>
      </c>
      <c r="U701" s="17"/>
      <c r="W701" s="19"/>
      <c r="X701">
        <f t="shared" si="187"/>
        <v>2015.854</v>
      </c>
      <c r="Y701" s="19">
        <f t="shared" si="188"/>
        <v>1914.1662332128747</v>
      </c>
      <c r="Z701" s="19">
        <f t="shared" si="185"/>
        <v>101.68776678712538</v>
      </c>
      <c r="AA701" s="19">
        <f t="shared" si="189"/>
        <v>67.791844524750204</v>
      </c>
    </row>
    <row r="702" spans="1:27" x14ac:dyDescent="0.3">
      <c r="A702" s="9">
        <v>41547</v>
      </c>
      <c r="B702" s="10" t="s">
        <v>3</v>
      </c>
      <c r="C702" s="11">
        <v>5</v>
      </c>
      <c r="D702" s="11">
        <v>13960</v>
      </c>
      <c r="E702">
        <v>20782</v>
      </c>
      <c r="F702">
        <f t="shared" si="172"/>
        <v>6.8220000000000001</v>
      </c>
      <c r="G702">
        <f t="shared" si="186"/>
        <v>9.7000000000000003E-2</v>
      </c>
      <c r="H702" s="22">
        <f>'Fuel usage &amp; cost'!$G$16</f>
        <v>1.4374228501645225</v>
      </c>
      <c r="I702" s="19">
        <f>'Fuel usage &amp; cost'!$B$13</f>
        <v>31.81</v>
      </c>
      <c r="J702" s="19">
        <f>'Fuel usage &amp; cost'!$F$13</f>
        <v>46.262676481980897</v>
      </c>
      <c r="K702" s="17">
        <f t="shared" si="173"/>
        <v>961.43094264852698</v>
      </c>
      <c r="L702" s="18">
        <f t="shared" si="174"/>
        <v>645.82696368845336</v>
      </c>
      <c r="M702" s="43">
        <f t="shared" si="175"/>
        <v>46.262676481980876</v>
      </c>
      <c r="N702" s="19">
        <f t="shared" si="176"/>
        <v>315.60397896007362</v>
      </c>
      <c r="O702">
        <v>22.58</v>
      </c>
      <c r="P702" s="17">
        <f t="shared" si="181"/>
        <v>154.04075999999998</v>
      </c>
      <c r="Q702" s="19">
        <f t="shared" si="182"/>
        <v>161.56321896007364</v>
      </c>
      <c r="R702" s="19">
        <f t="shared" si="177"/>
        <v>1354.1200000000001</v>
      </c>
      <c r="S702" s="43">
        <f t="shared" si="183"/>
        <v>410.7553086239559</v>
      </c>
      <c r="T702" s="19">
        <f t="shared" si="184"/>
        <v>1764.875308623956</v>
      </c>
      <c r="U702" s="17"/>
      <c r="W702" s="19"/>
      <c r="X702">
        <f t="shared" si="187"/>
        <v>2015.854</v>
      </c>
      <c r="Y702" s="19">
        <f t="shared" si="188"/>
        <v>1918.9160686239559</v>
      </c>
      <c r="Z702" s="19">
        <f t="shared" si="185"/>
        <v>96.937931376044162</v>
      </c>
      <c r="AA702" s="19">
        <f t="shared" si="189"/>
        <v>64.625287584029465</v>
      </c>
    </row>
    <row r="703" spans="1:27" x14ac:dyDescent="0.3">
      <c r="A703" s="9">
        <v>41547</v>
      </c>
      <c r="B703" s="10" t="s">
        <v>3</v>
      </c>
      <c r="C703" s="11">
        <v>6</v>
      </c>
      <c r="D703" s="11">
        <v>14160</v>
      </c>
      <c r="E703">
        <v>20782</v>
      </c>
      <c r="F703">
        <f t="shared" si="172"/>
        <v>6.6219999999999999</v>
      </c>
      <c r="G703">
        <f t="shared" si="186"/>
        <v>9.7000000000000003E-2</v>
      </c>
      <c r="H703" s="22">
        <f>'Fuel usage &amp; cost'!$G$16</f>
        <v>1.4374228501645225</v>
      </c>
      <c r="I703" s="19">
        <f>'Fuel usage &amp; cost'!$B$13</f>
        <v>31.81</v>
      </c>
      <c r="J703" s="19">
        <f>'Fuel usage &amp; cost'!$F$13</f>
        <v>46.262676481980897</v>
      </c>
      <c r="K703" s="17">
        <f t="shared" si="173"/>
        <v>961.43094264852698</v>
      </c>
      <c r="L703" s="18">
        <f t="shared" si="174"/>
        <v>655.07949898484947</v>
      </c>
      <c r="M703" s="43">
        <f t="shared" si="175"/>
        <v>46.262676481980904</v>
      </c>
      <c r="N703" s="19">
        <f t="shared" si="176"/>
        <v>306.35144366367751</v>
      </c>
      <c r="O703">
        <v>24.78</v>
      </c>
      <c r="P703" s="17">
        <f t="shared" si="181"/>
        <v>164.09316000000001</v>
      </c>
      <c r="Q703" s="19">
        <f t="shared" si="182"/>
        <v>142.2582836636775</v>
      </c>
      <c r="R703" s="19">
        <f t="shared" si="177"/>
        <v>1373.52</v>
      </c>
      <c r="S703" s="43">
        <f t="shared" si="183"/>
        <v>392.88586980179343</v>
      </c>
      <c r="T703" s="19">
        <f t="shared" si="184"/>
        <v>1766.4058698017934</v>
      </c>
      <c r="U703" s="17"/>
      <c r="W703" s="19"/>
      <c r="X703">
        <f t="shared" si="187"/>
        <v>2015.854</v>
      </c>
      <c r="Y703" s="19">
        <f t="shared" si="188"/>
        <v>1930.4990298017933</v>
      </c>
      <c r="Z703" s="19">
        <f t="shared" si="185"/>
        <v>85.354970198206729</v>
      </c>
      <c r="AA703" s="19">
        <f t="shared" si="189"/>
        <v>56.903313465471001</v>
      </c>
    </row>
    <row r="704" spans="1:27" x14ac:dyDescent="0.3">
      <c r="A704" s="9">
        <v>41547</v>
      </c>
      <c r="B704" s="10" t="s">
        <v>3</v>
      </c>
      <c r="C704" s="11">
        <v>7</v>
      </c>
      <c r="D704" s="11">
        <v>14540</v>
      </c>
      <c r="E704">
        <v>20782</v>
      </c>
      <c r="F704">
        <f t="shared" si="172"/>
        <v>6.242</v>
      </c>
      <c r="G704">
        <f t="shared" si="186"/>
        <v>9.7000000000000003E-2</v>
      </c>
      <c r="H704" s="22">
        <f>'Fuel usage &amp; cost'!$G$16</f>
        <v>1.4374228501645225</v>
      </c>
      <c r="I704" s="19">
        <f>'Fuel usage &amp; cost'!$B$13</f>
        <v>31.81</v>
      </c>
      <c r="J704" s="19">
        <f>'Fuel usage &amp; cost'!$F$13</f>
        <v>46.262676481980897</v>
      </c>
      <c r="K704" s="17">
        <f t="shared" si="173"/>
        <v>961.43094264852698</v>
      </c>
      <c r="L704" s="18">
        <f t="shared" si="174"/>
        <v>672.65931604800221</v>
      </c>
      <c r="M704" s="43">
        <f t="shared" si="175"/>
        <v>46.262676481980904</v>
      </c>
      <c r="N704" s="19">
        <f t="shared" si="176"/>
        <v>288.77162660052477</v>
      </c>
      <c r="O704">
        <v>32.229999999999997</v>
      </c>
      <c r="P704" s="17">
        <f t="shared" si="181"/>
        <v>201.17965999999998</v>
      </c>
      <c r="Q704" s="19">
        <f t="shared" si="182"/>
        <v>87.591966600524785</v>
      </c>
      <c r="R704" s="19">
        <f t="shared" si="177"/>
        <v>1410.38</v>
      </c>
      <c r="S704" s="43">
        <f t="shared" si="183"/>
        <v>351.73916003968509</v>
      </c>
      <c r="T704" s="19">
        <f t="shared" si="184"/>
        <v>1762.1191600396851</v>
      </c>
      <c r="U704" s="17"/>
      <c r="W704" s="19"/>
      <c r="X704">
        <f t="shared" si="187"/>
        <v>2015.854</v>
      </c>
      <c r="Y704" s="19">
        <f t="shared" si="188"/>
        <v>1963.2988200396851</v>
      </c>
      <c r="Z704" s="19">
        <f t="shared" si="185"/>
        <v>52.555179960314945</v>
      </c>
      <c r="AA704" s="19">
        <f t="shared" si="189"/>
        <v>35.036786640209918</v>
      </c>
    </row>
    <row r="705" spans="1:27" x14ac:dyDescent="0.3">
      <c r="A705" s="9">
        <v>41547</v>
      </c>
      <c r="B705" s="10" t="s">
        <v>3</v>
      </c>
      <c r="C705" s="11">
        <v>8</v>
      </c>
      <c r="D705" s="11">
        <v>14900</v>
      </c>
      <c r="E705">
        <v>20782</v>
      </c>
      <c r="F705">
        <f t="shared" si="172"/>
        <v>5.8819999999999997</v>
      </c>
      <c r="G705">
        <f t="shared" si="186"/>
        <v>9.7000000000000003E-2</v>
      </c>
      <c r="H705" s="22">
        <f>'Fuel usage &amp; cost'!$G$16</f>
        <v>1.4374228501645225</v>
      </c>
      <c r="I705" s="19">
        <f>'Fuel usage &amp; cost'!$B$13</f>
        <v>31.81</v>
      </c>
      <c r="J705" s="19">
        <f>'Fuel usage &amp; cost'!$F$13</f>
        <v>46.262676481980897</v>
      </c>
      <c r="K705" s="17">
        <f t="shared" si="173"/>
        <v>961.43094264852698</v>
      </c>
      <c r="L705" s="18">
        <f t="shared" si="174"/>
        <v>689.31387958151538</v>
      </c>
      <c r="M705" s="43">
        <f t="shared" si="175"/>
        <v>46.262676481980904</v>
      </c>
      <c r="N705" s="19">
        <f t="shared" si="176"/>
        <v>272.1170630670116</v>
      </c>
      <c r="O705">
        <v>35.049999999999997</v>
      </c>
      <c r="P705" s="17">
        <f t="shared" si="181"/>
        <v>206.16409999999996</v>
      </c>
      <c r="Q705" s="19">
        <f t="shared" si="182"/>
        <v>65.952963067011638</v>
      </c>
      <c r="R705" s="19">
        <f t="shared" si="177"/>
        <v>1445.3</v>
      </c>
      <c r="S705" s="43">
        <f t="shared" si="183"/>
        <v>324.81812215979295</v>
      </c>
      <c r="T705" s="19">
        <f t="shared" si="184"/>
        <v>1770.1181221597928</v>
      </c>
      <c r="U705" s="17"/>
      <c r="W705" s="19"/>
      <c r="X705">
        <f t="shared" si="187"/>
        <v>2015.854</v>
      </c>
      <c r="Y705" s="19">
        <f t="shared" si="188"/>
        <v>1976.2822221597933</v>
      </c>
      <c r="Z705" s="19">
        <f t="shared" si="185"/>
        <v>39.571777840206778</v>
      </c>
      <c r="AA705" s="19">
        <f t="shared" si="189"/>
        <v>26.381185226804657</v>
      </c>
    </row>
    <row r="706" spans="1:27" x14ac:dyDescent="0.3">
      <c r="A706" s="9">
        <v>41547</v>
      </c>
      <c r="B706" s="10" t="s">
        <v>3</v>
      </c>
      <c r="C706" s="11">
        <v>9</v>
      </c>
      <c r="D706" s="11">
        <v>14560</v>
      </c>
      <c r="E706">
        <v>20782</v>
      </c>
      <c r="F706">
        <f t="shared" si="172"/>
        <v>6.2220000000000004</v>
      </c>
      <c r="G706">
        <f t="shared" si="186"/>
        <v>9.7000000000000003E-2</v>
      </c>
      <c r="H706" s="22">
        <f>'Fuel usage &amp; cost'!$G$16</f>
        <v>1.4374228501645225</v>
      </c>
      <c r="I706" s="19">
        <f>'Fuel usage &amp; cost'!$B$13</f>
        <v>31.81</v>
      </c>
      <c r="J706" s="19">
        <f>'Fuel usage &amp; cost'!$F$13</f>
        <v>46.262676481980897</v>
      </c>
      <c r="K706" s="17">
        <f t="shared" si="173"/>
        <v>961.43094264852698</v>
      </c>
      <c r="L706" s="18">
        <f t="shared" si="174"/>
        <v>673.5845695776419</v>
      </c>
      <c r="M706" s="43">
        <f t="shared" si="175"/>
        <v>46.262676481980876</v>
      </c>
      <c r="N706" s="19">
        <f t="shared" si="176"/>
        <v>287.84637307088508</v>
      </c>
      <c r="O706">
        <v>31.99</v>
      </c>
      <c r="P706" s="17">
        <f t="shared" si="181"/>
        <v>199.04178000000002</v>
      </c>
      <c r="Q706" s="19">
        <f t="shared" si="182"/>
        <v>88.804593070885062</v>
      </c>
      <c r="R706" s="19">
        <f t="shared" si="177"/>
        <v>1412.32</v>
      </c>
      <c r="S706" s="43">
        <f t="shared" si="183"/>
        <v>351.20946415746903</v>
      </c>
      <c r="T706" s="19">
        <f t="shared" si="184"/>
        <v>1763.529464157469</v>
      </c>
      <c r="U706" s="17"/>
      <c r="W706" s="19"/>
      <c r="X706">
        <f t="shared" si="187"/>
        <v>2015.854</v>
      </c>
      <c r="Y706" s="19">
        <f t="shared" si="188"/>
        <v>1962.571244157469</v>
      </c>
      <c r="Z706" s="19">
        <f t="shared" si="185"/>
        <v>53.28275584253106</v>
      </c>
      <c r="AA706" s="19">
        <f t="shared" si="189"/>
        <v>35.521837228354023</v>
      </c>
    </row>
    <row r="707" spans="1:27" x14ac:dyDescent="0.3">
      <c r="A707" s="9">
        <v>41547</v>
      </c>
      <c r="B707" s="10" t="s">
        <v>3</v>
      </c>
      <c r="C707" s="11">
        <v>10</v>
      </c>
      <c r="D707" s="11">
        <v>14920</v>
      </c>
      <c r="E707">
        <v>20782</v>
      </c>
      <c r="F707">
        <f t="shared" si="172"/>
        <v>5.8620000000000001</v>
      </c>
      <c r="G707">
        <f t="shared" si="186"/>
        <v>9.7000000000000003E-2</v>
      </c>
      <c r="H707" s="22">
        <f>'Fuel usage &amp; cost'!$G$16</f>
        <v>1.4374228501645225</v>
      </c>
      <c r="I707" s="19">
        <f>'Fuel usage &amp; cost'!$B$13</f>
        <v>31.81</v>
      </c>
      <c r="J707" s="19">
        <f>'Fuel usage &amp; cost'!$F$13</f>
        <v>46.262676481980897</v>
      </c>
      <c r="K707" s="17">
        <f t="shared" si="173"/>
        <v>961.43094264852698</v>
      </c>
      <c r="L707" s="18">
        <f t="shared" si="174"/>
        <v>690.23913311115496</v>
      </c>
      <c r="M707" s="43">
        <f t="shared" si="175"/>
        <v>46.262676481980904</v>
      </c>
      <c r="N707" s="19">
        <f t="shared" si="176"/>
        <v>271.19180953737202</v>
      </c>
      <c r="O707">
        <v>32.25</v>
      </c>
      <c r="P707" s="17">
        <f t="shared" si="181"/>
        <v>189.04949999999999</v>
      </c>
      <c r="Q707" s="19">
        <f t="shared" si="182"/>
        <v>82.142309537372029</v>
      </c>
      <c r="R707" s="19">
        <f t="shared" si="177"/>
        <v>1447.24</v>
      </c>
      <c r="S707" s="43">
        <f t="shared" si="183"/>
        <v>330.27911427757675</v>
      </c>
      <c r="T707" s="19">
        <f t="shared" si="184"/>
        <v>1777.5191142775768</v>
      </c>
      <c r="U707" s="17"/>
      <c r="W707" s="19"/>
      <c r="X707">
        <f t="shared" si="187"/>
        <v>2015.854</v>
      </c>
      <c r="Y707" s="19">
        <f t="shared" si="188"/>
        <v>1966.5686142775771</v>
      </c>
      <c r="Z707" s="19">
        <f t="shared" si="185"/>
        <v>49.285385722422916</v>
      </c>
      <c r="AA707" s="19">
        <f t="shared" si="189"/>
        <v>32.856923814948814</v>
      </c>
    </row>
    <row r="708" spans="1:27" x14ac:dyDescent="0.3">
      <c r="A708" s="9">
        <v>41547</v>
      </c>
      <c r="B708" s="10" t="s">
        <v>3</v>
      </c>
      <c r="C708" s="11">
        <v>11</v>
      </c>
      <c r="D708" s="11">
        <v>14860</v>
      </c>
      <c r="E708">
        <v>20782</v>
      </c>
      <c r="F708">
        <f t="shared" si="172"/>
        <v>5.9219999999999997</v>
      </c>
      <c r="G708">
        <f t="shared" si="186"/>
        <v>9.7000000000000003E-2</v>
      </c>
      <c r="H708" s="22">
        <f>'Fuel usage &amp; cost'!$G$16</f>
        <v>1.4374228501645225</v>
      </c>
      <c r="I708" s="19">
        <f>'Fuel usage &amp; cost'!$B$13</f>
        <v>31.81</v>
      </c>
      <c r="J708" s="19">
        <f>'Fuel usage &amp; cost'!$F$13</f>
        <v>46.262676481980897</v>
      </c>
      <c r="K708" s="17">
        <f t="shared" si="173"/>
        <v>961.43094264852698</v>
      </c>
      <c r="L708" s="18">
        <f t="shared" si="174"/>
        <v>687.46337252223611</v>
      </c>
      <c r="M708" s="43">
        <f t="shared" si="175"/>
        <v>46.262676481980904</v>
      </c>
      <c r="N708" s="19">
        <f t="shared" si="176"/>
        <v>273.96757012629087</v>
      </c>
      <c r="O708">
        <v>39.94</v>
      </c>
      <c r="P708" s="17">
        <f t="shared" si="181"/>
        <v>236.52467999999996</v>
      </c>
      <c r="Q708" s="19">
        <f t="shared" si="182"/>
        <v>37.442890126290905</v>
      </c>
      <c r="R708" s="19">
        <f t="shared" si="177"/>
        <v>1441.42</v>
      </c>
      <c r="S708" s="43">
        <f t="shared" si="183"/>
        <v>315.44358592422543</v>
      </c>
      <c r="T708" s="19">
        <f t="shared" si="184"/>
        <v>1756.8635859242254</v>
      </c>
      <c r="U708" s="17"/>
      <c r="W708" s="19"/>
      <c r="X708">
        <f t="shared" si="187"/>
        <v>2015.854</v>
      </c>
      <c r="Y708" s="19">
        <f t="shared" si="188"/>
        <v>1993.3882659242256</v>
      </c>
      <c r="Z708" s="19">
        <f t="shared" si="185"/>
        <v>22.465734075774435</v>
      </c>
      <c r="AA708" s="19">
        <f t="shared" si="189"/>
        <v>14.977156050516363</v>
      </c>
    </row>
    <row r="709" spans="1:27" x14ac:dyDescent="0.3">
      <c r="A709" s="9">
        <v>41547</v>
      </c>
      <c r="B709" s="10" t="s">
        <v>3</v>
      </c>
      <c r="C709" s="11">
        <v>12</v>
      </c>
      <c r="D709" s="11">
        <v>14060</v>
      </c>
      <c r="E709">
        <v>20782</v>
      </c>
      <c r="F709">
        <f t="shared" si="172"/>
        <v>6.7220000000000004</v>
      </c>
      <c r="G709">
        <f t="shared" si="186"/>
        <v>9.7000000000000003E-2</v>
      </c>
      <c r="H709" s="22">
        <f>'Fuel usage &amp; cost'!$G$16</f>
        <v>1.4374228501645225</v>
      </c>
      <c r="I709" s="19">
        <f>'Fuel usage &amp; cost'!$B$13</f>
        <v>31.81</v>
      </c>
      <c r="J709" s="19">
        <f>'Fuel usage &amp; cost'!$F$13</f>
        <v>46.262676481980897</v>
      </c>
      <c r="K709" s="17">
        <f t="shared" si="173"/>
        <v>961.43094264852698</v>
      </c>
      <c r="L709" s="18">
        <f t="shared" si="174"/>
        <v>650.45323133665147</v>
      </c>
      <c r="M709" s="43">
        <f t="shared" si="175"/>
        <v>46.26267648198089</v>
      </c>
      <c r="N709" s="19">
        <f t="shared" si="176"/>
        <v>310.97771131187551</v>
      </c>
      <c r="O709">
        <v>40.31</v>
      </c>
      <c r="P709" s="17">
        <f t="shared" si="181"/>
        <v>270.96382000000006</v>
      </c>
      <c r="Q709" s="19">
        <f t="shared" si="182"/>
        <v>40.013891311875454</v>
      </c>
      <c r="R709" s="19">
        <f t="shared" si="177"/>
        <v>1363.82</v>
      </c>
      <c r="S709" s="43">
        <f t="shared" si="183"/>
        <v>357.06184521287469</v>
      </c>
      <c r="T709" s="19">
        <f t="shared" si="184"/>
        <v>1720.8818452128746</v>
      </c>
      <c r="U709" s="17"/>
      <c r="W709" s="19"/>
      <c r="X709">
        <f t="shared" si="187"/>
        <v>2015.854</v>
      </c>
      <c r="Y709" s="19">
        <f t="shared" si="188"/>
        <v>1991.8456652128746</v>
      </c>
      <c r="Z709" s="19">
        <f t="shared" si="185"/>
        <v>24.008334787125477</v>
      </c>
      <c r="AA709" s="19">
        <f t="shared" si="189"/>
        <v>16.005556524750183</v>
      </c>
    </row>
    <row r="710" spans="1:27" x14ac:dyDescent="0.3">
      <c r="A710" s="9">
        <v>41547</v>
      </c>
      <c r="B710" s="10" t="s">
        <v>3</v>
      </c>
      <c r="C710" s="11">
        <v>13</v>
      </c>
      <c r="D710" s="11">
        <v>2380</v>
      </c>
      <c r="E710">
        <v>20782</v>
      </c>
      <c r="F710">
        <f t="shared" si="172"/>
        <v>18.402000000000001</v>
      </c>
      <c r="G710">
        <f t="shared" si="186"/>
        <v>9.7000000000000003E-2</v>
      </c>
      <c r="H710" s="22">
        <f>'Fuel usage &amp; cost'!$G$16</f>
        <v>1.4374228501645225</v>
      </c>
      <c r="I710" s="19">
        <f>'Fuel usage &amp; cost'!$B$13</f>
        <v>31.81</v>
      </c>
      <c r="J710" s="19">
        <f>'Fuel usage &amp; cost'!$F$13</f>
        <v>46.262676481980897</v>
      </c>
      <c r="K710" s="17">
        <f t="shared" si="173"/>
        <v>961.43094264852698</v>
      </c>
      <c r="L710" s="18">
        <f t="shared" si="174"/>
        <v>110.10517002711453</v>
      </c>
      <c r="M710" s="43">
        <f t="shared" si="175"/>
        <v>46.26267648198089</v>
      </c>
      <c r="N710" s="19">
        <f t="shared" si="176"/>
        <v>851.3257726214124</v>
      </c>
      <c r="O710">
        <v>40.53</v>
      </c>
      <c r="P710" s="17">
        <f t="shared" si="181"/>
        <v>745.83306000000005</v>
      </c>
      <c r="Q710" s="19">
        <f t="shared" si="182"/>
        <v>105.49271262141235</v>
      </c>
      <c r="R710" s="19">
        <f t="shared" si="177"/>
        <v>230.86</v>
      </c>
      <c r="S710" s="43">
        <f t="shared" si="183"/>
        <v>975.86531242715262</v>
      </c>
      <c r="T710" s="19">
        <f t="shared" si="184"/>
        <v>1206.7253124271526</v>
      </c>
      <c r="U710" s="17"/>
      <c r="W710" s="19"/>
      <c r="X710">
        <f t="shared" si="187"/>
        <v>2015.854</v>
      </c>
      <c r="Y710" s="19">
        <f t="shared" si="188"/>
        <v>1952.5583724271528</v>
      </c>
      <c r="Z710" s="19">
        <f t="shared" si="185"/>
        <v>63.295627572847252</v>
      </c>
      <c r="AA710" s="19">
        <f t="shared" si="189"/>
        <v>42.197085048564944</v>
      </c>
    </row>
    <row r="711" spans="1:27" x14ac:dyDescent="0.3">
      <c r="A711" s="9">
        <v>41547</v>
      </c>
      <c r="B711" s="10" t="s">
        <v>3</v>
      </c>
      <c r="C711" s="11">
        <v>14</v>
      </c>
      <c r="D711" s="11">
        <v>0</v>
      </c>
      <c r="E711">
        <v>20782</v>
      </c>
      <c r="F711">
        <f t="shared" si="172"/>
        <v>20.782</v>
      </c>
      <c r="G711">
        <f t="shared" si="186"/>
        <v>9.7000000000000003E-2</v>
      </c>
      <c r="H711" s="22">
        <f>'Fuel usage &amp; cost'!$G$16</f>
        <v>1.4374228501645225</v>
      </c>
      <c r="I711" s="19">
        <f>'Fuel usage &amp; cost'!$B$13</f>
        <v>31.81</v>
      </c>
      <c r="J711" s="19">
        <f>'Fuel usage &amp; cost'!$F$13</f>
        <v>46.262676481980897</v>
      </c>
      <c r="K711" s="17">
        <f t="shared" si="173"/>
        <v>961.43094264852698</v>
      </c>
      <c r="L711" s="18">
        <f t="shared" si="174"/>
        <v>0</v>
      </c>
      <c r="M711" s="43">
        <f t="shared" si="175"/>
        <v>46.262676481980897</v>
      </c>
      <c r="N711" s="19">
        <f t="shared" si="176"/>
        <v>961.43094264852698</v>
      </c>
      <c r="O711">
        <v>40.94</v>
      </c>
      <c r="P711" s="17">
        <f t="shared" si="181"/>
        <v>850.81507999999997</v>
      </c>
      <c r="Q711" s="19">
        <f t="shared" si="182"/>
        <v>110.61586264852701</v>
      </c>
      <c r="R711" s="19">
        <f t="shared" si="177"/>
        <v>0</v>
      </c>
      <c r="S711" s="43">
        <f t="shared" si="183"/>
        <v>1098.6694024108838</v>
      </c>
      <c r="T711" s="19">
        <f t="shared" si="184"/>
        <v>1098.6694024108838</v>
      </c>
      <c r="U711" s="17"/>
      <c r="W711" s="19"/>
      <c r="X711">
        <f t="shared" si="187"/>
        <v>2015.854</v>
      </c>
      <c r="Y711" s="19">
        <f t="shared" si="188"/>
        <v>1949.4844824108839</v>
      </c>
      <c r="Z711" s="19">
        <f t="shared" si="185"/>
        <v>66.369517589116185</v>
      </c>
      <c r="AA711" s="19">
        <f t="shared" si="189"/>
        <v>44.246345059410807</v>
      </c>
    </row>
    <row r="712" spans="1:27" x14ac:dyDescent="0.3">
      <c r="A712" s="9">
        <v>41547</v>
      </c>
      <c r="B712" s="10" t="s">
        <v>3</v>
      </c>
      <c r="C712" s="11">
        <v>15</v>
      </c>
      <c r="D712" s="11">
        <v>0</v>
      </c>
      <c r="E712">
        <v>20782</v>
      </c>
      <c r="F712">
        <f t="shared" si="172"/>
        <v>20.782</v>
      </c>
      <c r="G712">
        <f t="shared" si="186"/>
        <v>9.7000000000000003E-2</v>
      </c>
      <c r="H712" s="22">
        <f>'Fuel usage &amp; cost'!$G$16</f>
        <v>1.4374228501645225</v>
      </c>
      <c r="I712" s="19">
        <f>'Fuel usage &amp; cost'!$B$13</f>
        <v>31.81</v>
      </c>
      <c r="J712" s="19">
        <f>'Fuel usage &amp; cost'!$F$13</f>
        <v>46.262676481980897</v>
      </c>
      <c r="K712" s="17">
        <f t="shared" si="173"/>
        <v>961.43094264852698</v>
      </c>
      <c r="L712" s="18">
        <f t="shared" si="174"/>
        <v>0</v>
      </c>
      <c r="M712" s="43">
        <f t="shared" si="175"/>
        <v>46.262676481980897</v>
      </c>
      <c r="N712" s="19">
        <f t="shared" si="176"/>
        <v>961.43094264852698</v>
      </c>
      <c r="O712">
        <v>40.06</v>
      </c>
      <c r="P712" s="17">
        <f t="shared" si="181"/>
        <v>832.52692000000002</v>
      </c>
      <c r="Q712" s="19">
        <f t="shared" si="182"/>
        <v>128.90402264852696</v>
      </c>
      <c r="R712" s="19">
        <f t="shared" si="177"/>
        <v>0</v>
      </c>
      <c r="S712" s="43">
        <f t="shared" si="183"/>
        <v>1105.9846664108838</v>
      </c>
      <c r="T712" s="19">
        <f t="shared" si="184"/>
        <v>1105.9846664108838</v>
      </c>
      <c r="U712" s="17"/>
      <c r="W712" s="19"/>
      <c r="X712">
        <f t="shared" si="187"/>
        <v>2015.854</v>
      </c>
      <c r="Y712" s="19">
        <f t="shared" si="188"/>
        <v>1938.5115864108839</v>
      </c>
      <c r="Z712" s="19">
        <f t="shared" si="185"/>
        <v>77.342413589116177</v>
      </c>
      <c r="AA712" s="19">
        <f t="shared" si="189"/>
        <v>51.561609059410785</v>
      </c>
    </row>
    <row r="713" spans="1:27" x14ac:dyDescent="0.3">
      <c r="A713" s="9">
        <v>41547</v>
      </c>
      <c r="B713" s="10" t="s">
        <v>3</v>
      </c>
      <c r="C713" s="11">
        <v>16</v>
      </c>
      <c r="D713" s="11">
        <v>0</v>
      </c>
      <c r="E713">
        <v>20782</v>
      </c>
      <c r="F713">
        <f t="shared" si="172"/>
        <v>20.782</v>
      </c>
      <c r="G713">
        <f t="shared" si="186"/>
        <v>9.7000000000000003E-2</v>
      </c>
      <c r="H713" s="22">
        <f>'Fuel usage &amp; cost'!$G$16</f>
        <v>1.4374228501645225</v>
      </c>
      <c r="I713" s="19">
        <f>'Fuel usage &amp; cost'!$B$13</f>
        <v>31.81</v>
      </c>
      <c r="J713" s="19">
        <f>'Fuel usage &amp; cost'!$F$13</f>
        <v>46.262676481980897</v>
      </c>
      <c r="K713" s="17">
        <f t="shared" si="173"/>
        <v>961.43094264852698</v>
      </c>
      <c r="L713" s="18">
        <f t="shared" si="174"/>
        <v>0</v>
      </c>
      <c r="M713" s="43">
        <f t="shared" si="175"/>
        <v>46.262676481980897</v>
      </c>
      <c r="N713" s="19">
        <f t="shared" si="176"/>
        <v>961.43094264852698</v>
      </c>
      <c r="O713">
        <v>40.6</v>
      </c>
      <c r="P713" s="17">
        <f t="shared" si="181"/>
        <v>843.74920000000009</v>
      </c>
      <c r="Q713" s="19">
        <f t="shared" si="182"/>
        <v>117.68174264852689</v>
      </c>
      <c r="R713" s="19">
        <f t="shared" si="177"/>
        <v>0</v>
      </c>
      <c r="S713" s="43">
        <f t="shared" si="183"/>
        <v>1101.4957544108838</v>
      </c>
      <c r="T713" s="19">
        <f t="shared" si="184"/>
        <v>1101.4957544108838</v>
      </c>
      <c r="U713" s="17"/>
      <c r="W713" s="19"/>
      <c r="X713">
        <f t="shared" si="187"/>
        <v>2015.854</v>
      </c>
      <c r="Y713" s="19">
        <f t="shared" si="188"/>
        <v>1945.2449544108838</v>
      </c>
      <c r="Z713" s="19">
        <f t="shared" si="185"/>
        <v>70.609045589116249</v>
      </c>
      <c r="AA713" s="19">
        <f t="shared" si="189"/>
        <v>47.072697059410757</v>
      </c>
    </row>
    <row r="714" spans="1:27" x14ac:dyDescent="0.3">
      <c r="A714" s="9">
        <v>41547</v>
      </c>
      <c r="B714" s="10" t="s">
        <v>3</v>
      </c>
      <c r="C714" s="11">
        <v>17</v>
      </c>
      <c r="D714" s="11">
        <v>0</v>
      </c>
      <c r="E714">
        <v>20782</v>
      </c>
      <c r="F714">
        <f t="shared" si="172"/>
        <v>20.782</v>
      </c>
      <c r="G714">
        <f t="shared" si="186"/>
        <v>9.7000000000000003E-2</v>
      </c>
      <c r="H714" s="22">
        <f>'Fuel usage &amp; cost'!$G$16</f>
        <v>1.4374228501645225</v>
      </c>
      <c r="I714" s="19">
        <f>'Fuel usage &amp; cost'!$B$13</f>
        <v>31.81</v>
      </c>
      <c r="J714" s="19">
        <f>'Fuel usage &amp; cost'!$F$13</f>
        <v>46.262676481980897</v>
      </c>
      <c r="K714" s="17">
        <f t="shared" si="173"/>
        <v>961.43094264852698</v>
      </c>
      <c r="L714" s="18">
        <f t="shared" si="174"/>
        <v>0</v>
      </c>
      <c r="M714" s="43">
        <f t="shared" si="175"/>
        <v>46.262676481980897</v>
      </c>
      <c r="N714" s="19">
        <f t="shared" si="176"/>
        <v>961.43094264852698</v>
      </c>
      <c r="O714">
        <v>39.450000000000003</v>
      </c>
      <c r="P714" s="17">
        <f t="shared" si="181"/>
        <v>819.84990000000005</v>
      </c>
      <c r="Q714" s="19">
        <f t="shared" si="182"/>
        <v>141.58104264852693</v>
      </c>
      <c r="R714" s="19">
        <f t="shared" si="177"/>
        <v>0</v>
      </c>
      <c r="S714" s="43">
        <f t="shared" si="183"/>
        <v>1111.0554744108838</v>
      </c>
      <c r="T714" s="19">
        <f t="shared" si="184"/>
        <v>1111.0554744108838</v>
      </c>
      <c r="U714" s="17"/>
      <c r="W714" s="19"/>
      <c r="X714">
        <f t="shared" si="187"/>
        <v>2015.854</v>
      </c>
      <c r="Y714" s="19">
        <f t="shared" si="188"/>
        <v>1930.9053744108837</v>
      </c>
      <c r="Z714" s="19">
        <f t="shared" si="185"/>
        <v>84.948625589116318</v>
      </c>
      <c r="AA714" s="19">
        <f t="shared" si="189"/>
        <v>56.632417059410777</v>
      </c>
    </row>
    <row r="715" spans="1:27" x14ac:dyDescent="0.3">
      <c r="A715" s="9">
        <v>41547</v>
      </c>
      <c r="B715" s="10" t="s">
        <v>3</v>
      </c>
      <c r="C715" s="11">
        <v>18</v>
      </c>
      <c r="D715" s="11">
        <v>0</v>
      </c>
      <c r="E715">
        <v>20782</v>
      </c>
      <c r="F715">
        <f t="shared" si="172"/>
        <v>20.782</v>
      </c>
      <c r="G715">
        <f t="shared" si="186"/>
        <v>9.7000000000000003E-2</v>
      </c>
      <c r="H715" s="22">
        <f>'Fuel usage &amp; cost'!$G$16</f>
        <v>1.4374228501645225</v>
      </c>
      <c r="I715" s="19">
        <f>'Fuel usage &amp; cost'!$B$13</f>
        <v>31.81</v>
      </c>
      <c r="J715" s="19">
        <f>'Fuel usage &amp; cost'!$F$13</f>
        <v>46.262676481980897</v>
      </c>
      <c r="K715" s="17">
        <f t="shared" si="173"/>
        <v>961.43094264852698</v>
      </c>
      <c r="L715" s="18">
        <f t="shared" si="174"/>
        <v>0</v>
      </c>
      <c r="M715" s="43">
        <f t="shared" si="175"/>
        <v>46.262676481980897</v>
      </c>
      <c r="N715" s="19">
        <f t="shared" si="176"/>
        <v>961.43094264852698</v>
      </c>
      <c r="O715">
        <v>39.67</v>
      </c>
      <c r="P715" s="17">
        <f t="shared" si="181"/>
        <v>824.42194000000006</v>
      </c>
      <c r="Q715" s="19">
        <f t="shared" si="182"/>
        <v>137.00900264852692</v>
      </c>
      <c r="R715" s="19">
        <f t="shared" si="177"/>
        <v>0</v>
      </c>
      <c r="S715" s="43">
        <f t="shared" si="183"/>
        <v>1109.2266584108838</v>
      </c>
      <c r="T715" s="19">
        <f t="shared" si="184"/>
        <v>1109.2266584108838</v>
      </c>
      <c r="U715" s="17"/>
      <c r="W715" s="19"/>
      <c r="X715">
        <f t="shared" si="187"/>
        <v>2015.854</v>
      </c>
      <c r="Y715" s="19">
        <f t="shared" si="188"/>
        <v>1933.6485984108838</v>
      </c>
      <c r="Z715" s="19">
        <f t="shared" si="185"/>
        <v>82.205401589116263</v>
      </c>
      <c r="AA715" s="19">
        <f t="shared" si="189"/>
        <v>54.803601059410767</v>
      </c>
    </row>
    <row r="716" spans="1:27" x14ac:dyDescent="0.3">
      <c r="A716" s="9">
        <v>41547</v>
      </c>
      <c r="B716" s="10" t="s">
        <v>3</v>
      </c>
      <c r="C716" s="11">
        <v>19</v>
      </c>
      <c r="D716" s="11">
        <v>0</v>
      </c>
      <c r="E716">
        <v>20782</v>
      </c>
      <c r="F716">
        <f t="shared" si="172"/>
        <v>20.782</v>
      </c>
      <c r="G716">
        <f t="shared" si="186"/>
        <v>9.7000000000000003E-2</v>
      </c>
      <c r="H716" s="22">
        <f>'Fuel usage &amp; cost'!$G$16</f>
        <v>1.4374228501645225</v>
      </c>
      <c r="I716" s="19">
        <f>'Fuel usage &amp; cost'!$B$13</f>
        <v>31.81</v>
      </c>
      <c r="J716" s="19">
        <f>'Fuel usage &amp; cost'!$F$13</f>
        <v>46.262676481980897</v>
      </c>
      <c r="K716" s="17">
        <f t="shared" si="173"/>
        <v>961.43094264852698</v>
      </c>
      <c r="L716" s="18">
        <f t="shared" si="174"/>
        <v>0</v>
      </c>
      <c r="M716" s="43">
        <f t="shared" si="175"/>
        <v>46.262676481980897</v>
      </c>
      <c r="N716" s="19">
        <f t="shared" si="176"/>
        <v>961.43094264852698</v>
      </c>
      <c r="O716">
        <v>42.74</v>
      </c>
      <c r="P716" s="17">
        <f t="shared" si="181"/>
        <v>888.22268000000008</v>
      </c>
      <c r="Q716" s="19">
        <f t="shared" si="182"/>
        <v>73.208262648526897</v>
      </c>
      <c r="R716" s="19">
        <f t="shared" si="177"/>
        <v>0</v>
      </c>
      <c r="S716" s="43">
        <f t="shared" si="183"/>
        <v>1083.7063624108839</v>
      </c>
      <c r="T716" s="19">
        <f t="shared" si="184"/>
        <v>1083.7063624108839</v>
      </c>
      <c r="U716" s="17"/>
      <c r="W716" s="19"/>
      <c r="X716">
        <f t="shared" si="187"/>
        <v>2015.854</v>
      </c>
      <c r="Y716" s="19">
        <f t="shared" si="188"/>
        <v>1971.929042410884</v>
      </c>
      <c r="Z716" s="19">
        <f t="shared" si="185"/>
        <v>43.924957589116048</v>
      </c>
      <c r="AA716" s="19">
        <f t="shared" si="189"/>
        <v>29.283305059410761</v>
      </c>
    </row>
    <row r="717" spans="1:27" x14ac:dyDescent="0.3">
      <c r="A717" s="9">
        <v>41547</v>
      </c>
      <c r="B717" s="10" t="s">
        <v>3</v>
      </c>
      <c r="C717" s="11">
        <v>20</v>
      </c>
      <c r="D717" s="11">
        <v>0</v>
      </c>
      <c r="E717">
        <v>20782</v>
      </c>
      <c r="F717">
        <f t="shared" si="172"/>
        <v>20.782</v>
      </c>
      <c r="G717">
        <f t="shared" si="186"/>
        <v>9.7000000000000003E-2</v>
      </c>
      <c r="H717" s="22">
        <f>'Fuel usage &amp; cost'!$G$16</f>
        <v>1.4374228501645225</v>
      </c>
      <c r="I717" s="19">
        <f>'Fuel usage &amp; cost'!$B$13</f>
        <v>31.81</v>
      </c>
      <c r="J717" s="19">
        <f>'Fuel usage &amp; cost'!$F$13</f>
        <v>46.262676481980897</v>
      </c>
      <c r="K717" s="17">
        <f t="shared" si="173"/>
        <v>961.43094264852698</v>
      </c>
      <c r="L717" s="18">
        <f t="shared" si="174"/>
        <v>0</v>
      </c>
      <c r="M717" s="43">
        <f t="shared" si="175"/>
        <v>46.262676481980897</v>
      </c>
      <c r="N717" s="19">
        <f t="shared" si="176"/>
        <v>961.43094264852698</v>
      </c>
      <c r="O717">
        <v>46.57</v>
      </c>
      <c r="P717" s="17">
        <f t="shared" si="181"/>
        <v>967.81773999999996</v>
      </c>
      <c r="Q717" s="19">
        <f t="shared" si="182"/>
        <v>-6.3867973514729783</v>
      </c>
      <c r="R717" s="19">
        <f t="shared" si="177"/>
        <v>0</v>
      </c>
      <c r="S717" s="43">
        <f t="shared" si="183"/>
        <v>1051.8683384108838</v>
      </c>
      <c r="T717" s="19">
        <f t="shared" si="184"/>
        <v>1051.8683384108838</v>
      </c>
      <c r="U717" s="17"/>
      <c r="W717" s="19"/>
      <c r="X717">
        <f t="shared" si="187"/>
        <v>2015.854</v>
      </c>
      <c r="Y717" s="19">
        <f t="shared" si="188"/>
        <v>2019.6860784108837</v>
      </c>
      <c r="Z717" s="19">
        <f t="shared" si="185"/>
        <v>-3.8320784108836961</v>
      </c>
      <c r="AA717" s="19">
        <f t="shared" si="189"/>
        <v>-2.5547189405891917</v>
      </c>
    </row>
    <row r="718" spans="1:27" x14ac:dyDescent="0.3">
      <c r="A718" s="9">
        <v>41547</v>
      </c>
      <c r="B718" s="10" t="s">
        <v>3</v>
      </c>
      <c r="C718" s="11">
        <v>21</v>
      </c>
      <c r="D718" s="11">
        <v>0</v>
      </c>
      <c r="E718">
        <v>20782</v>
      </c>
      <c r="F718">
        <f t="shared" si="172"/>
        <v>20.782</v>
      </c>
      <c r="G718">
        <f t="shared" si="186"/>
        <v>9.7000000000000003E-2</v>
      </c>
      <c r="H718" s="22">
        <f>'Fuel usage &amp; cost'!$G$16</f>
        <v>1.4374228501645225</v>
      </c>
      <c r="I718" s="19">
        <f>'Fuel usage &amp; cost'!$B$13</f>
        <v>31.81</v>
      </c>
      <c r="J718" s="19">
        <f>'Fuel usage &amp; cost'!$F$13</f>
        <v>46.262676481980897</v>
      </c>
      <c r="K718" s="17">
        <f t="shared" si="173"/>
        <v>961.43094264852698</v>
      </c>
      <c r="L718" s="18">
        <f t="shared" si="174"/>
        <v>0</v>
      </c>
      <c r="M718" s="43">
        <f t="shared" si="175"/>
        <v>46.262676481980897</v>
      </c>
      <c r="N718" s="19">
        <f t="shared" si="176"/>
        <v>961.43094264852698</v>
      </c>
      <c r="O718">
        <v>40.64</v>
      </c>
      <c r="P718" s="17">
        <f t="shared" si="181"/>
        <v>844.58047999999997</v>
      </c>
      <c r="Q718" s="19">
        <f t="shared" si="182"/>
        <v>116.85046264852701</v>
      </c>
      <c r="R718" s="19">
        <f t="shared" si="177"/>
        <v>0</v>
      </c>
      <c r="S718" s="43">
        <f t="shared" si="183"/>
        <v>1101.1632424108839</v>
      </c>
      <c r="T718" s="19">
        <f t="shared" si="184"/>
        <v>1101.1632424108839</v>
      </c>
      <c r="U718" s="17"/>
      <c r="W718" s="19"/>
      <c r="X718">
        <f t="shared" si="187"/>
        <v>2015.854</v>
      </c>
      <c r="Y718" s="19">
        <f t="shared" si="188"/>
        <v>1945.7437224108837</v>
      </c>
      <c r="Z718" s="19">
        <f t="shared" si="185"/>
        <v>70.110277589116322</v>
      </c>
      <c r="AA718" s="19">
        <f t="shared" si="189"/>
        <v>46.740185059410805</v>
      </c>
    </row>
    <row r="719" spans="1:27" x14ac:dyDescent="0.3">
      <c r="A719" s="9">
        <v>41547</v>
      </c>
      <c r="B719" s="10" t="s">
        <v>3</v>
      </c>
      <c r="C719" s="11">
        <v>22</v>
      </c>
      <c r="D719" s="11">
        <v>0</v>
      </c>
      <c r="E719">
        <v>20782</v>
      </c>
      <c r="F719">
        <f t="shared" si="172"/>
        <v>20.782</v>
      </c>
      <c r="G719">
        <f t="shared" si="186"/>
        <v>9.7000000000000003E-2</v>
      </c>
      <c r="H719" s="22">
        <f>'Fuel usage &amp; cost'!$G$16</f>
        <v>1.4374228501645225</v>
      </c>
      <c r="I719" s="19">
        <f>'Fuel usage &amp; cost'!$B$13</f>
        <v>31.81</v>
      </c>
      <c r="J719" s="19">
        <f>'Fuel usage &amp; cost'!$F$13</f>
        <v>46.262676481980897</v>
      </c>
      <c r="K719" s="17">
        <f t="shared" si="173"/>
        <v>961.43094264852698</v>
      </c>
      <c r="L719" s="18">
        <f t="shared" si="174"/>
        <v>0</v>
      </c>
      <c r="M719" s="43">
        <f t="shared" si="175"/>
        <v>46.262676481980897</v>
      </c>
      <c r="N719" s="19">
        <f t="shared" si="176"/>
        <v>961.43094264852698</v>
      </c>
      <c r="O719">
        <v>34.9</v>
      </c>
      <c r="P719" s="17">
        <f t="shared" si="181"/>
        <v>725.29179999999997</v>
      </c>
      <c r="Q719" s="19">
        <f t="shared" si="182"/>
        <v>236.13914264852701</v>
      </c>
      <c r="R719" s="19">
        <f t="shared" si="177"/>
        <v>0</v>
      </c>
      <c r="S719" s="43">
        <f t="shared" si="183"/>
        <v>1148.8787144108837</v>
      </c>
      <c r="T719" s="19">
        <f t="shared" si="184"/>
        <v>1148.8787144108837</v>
      </c>
      <c r="U719" s="17"/>
      <c r="W719" s="19"/>
      <c r="X719">
        <f t="shared" si="187"/>
        <v>2015.854</v>
      </c>
      <c r="Y719" s="19">
        <f t="shared" si="188"/>
        <v>1874.1705144108839</v>
      </c>
      <c r="Z719" s="19">
        <f t="shared" si="185"/>
        <v>141.68348558911612</v>
      </c>
      <c r="AA719" s="19">
        <f t="shared" si="189"/>
        <v>94.455657059410811</v>
      </c>
    </row>
    <row r="720" spans="1:27" x14ac:dyDescent="0.3">
      <c r="A720" s="9">
        <v>41547</v>
      </c>
      <c r="B720" s="10" t="s">
        <v>3</v>
      </c>
      <c r="C720" s="11">
        <v>23</v>
      </c>
      <c r="D720" s="11">
        <v>0</v>
      </c>
      <c r="E720">
        <v>20782</v>
      </c>
      <c r="F720">
        <f t="shared" si="172"/>
        <v>20.782</v>
      </c>
      <c r="G720">
        <f t="shared" si="186"/>
        <v>9.7000000000000003E-2</v>
      </c>
      <c r="H720" s="22">
        <f>'Fuel usage &amp; cost'!$G$16</f>
        <v>1.4374228501645225</v>
      </c>
      <c r="I720" s="19">
        <f>'Fuel usage &amp; cost'!$B$13</f>
        <v>31.81</v>
      </c>
      <c r="J720" s="19">
        <f>'Fuel usage &amp; cost'!$F$13</f>
        <v>46.262676481980897</v>
      </c>
      <c r="K720" s="17">
        <f t="shared" si="173"/>
        <v>961.43094264852698</v>
      </c>
      <c r="L720" s="18">
        <f t="shared" si="174"/>
        <v>0</v>
      </c>
      <c r="M720" s="43">
        <f t="shared" si="175"/>
        <v>46.262676481980897</v>
      </c>
      <c r="N720" s="19">
        <f t="shared" si="176"/>
        <v>961.43094264852698</v>
      </c>
      <c r="O720">
        <v>31.76</v>
      </c>
      <c r="P720" s="17">
        <f t="shared" si="181"/>
        <v>660.03632000000005</v>
      </c>
      <c r="Q720" s="19">
        <f t="shared" si="182"/>
        <v>301.39462264852693</v>
      </c>
      <c r="R720" s="19">
        <f t="shared" si="177"/>
        <v>0</v>
      </c>
      <c r="S720" s="43">
        <f t="shared" si="183"/>
        <v>1174.9809064108838</v>
      </c>
      <c r="T720" s="19">
        <f t="shared" si="184"/>
        <v>1174.9809064108838</v>
      </c>
      <c r="U720" s="17"/>
      <c r="W720" s="19"/>
      <c r="X720">
        <f t="shared" si="187"/>
        <v>2015.854</v>
      </c>
      <c r="Y720" s="19">
        <f t="shared" si="188"/>
        <v>1835.0172264108837</v>
      </c>
      <c r="Z720" s="19">
        <f t="shared" si="185"/>
        <v>180.83677358911632</v>
      </c>
      <c r="AA720" s="19">
        <f t="shared" si="189"/>
        <v>120.55784905941078</v>
      </c>
    </row>
    <row r="721" spans="1:27" x14ac:dyDescent="0.3">
      <c r="A721" s="9">
        <v>41547</v>
      </c>
      <c r="B721" s="10" t="s">
        <v>3</v>
      </c>
      <c r="C721" s="11">
        <v>24</v>
      </c>
      <c r="D721" s="11">
        <v>0</v>
      </c>
      <c r="E721">
        <v>20782</v>
      </c>
      <c r="F721">
        <f t="shared" si="172"/>
        <v>20.782</v>
      </c>
      <c r="G721">
        <f t="shared" si="186"/>
        <v>9.7000000000000003E-2</v>
      </c>
      <c r="H721" s="22">
        <f>'Fuel usage &amp; cost'!$G$16</f>
        <v>1.4374228501645225</v>
      </c>
      <c r="I721" s="19">
        <f>'Fuel usage &amp; cost'!$B$13</f>
        <v>31.81</v>
      </c>
      <c r="J721" s="19">
        <f>'Fuel usage &amp; cost'!$F$13</f>
        <v>46.262676481980897</v>
      </c>
      <c r="K721" s="17">
        <f t="shared" si="173"/>
        <v>961.43094264852698</v>
      </c>
      <c r="L721" s="18">
        <f t="shared" si="174"/>
        <v>0</v>
      </c>
      <c r="M721" s="43">
        <f t="shared" si="175"/>
        <v>46.262676481980897</v>
      </c>
      <c r="N721" s="19">
        <f t="shared" si="176"/>
        <v>961.43094264852698</v>
      </c>
      <c r="O721">
        <v>25.91</v>
      </c>
      <c r="P721" s="17">
        <f t="shared" si="181"/>
        <v>538.46162000000004</v>
      </c>
      <c r="Q721" s="19">
        <f t="shared" si="182"/>
        <v>422.96932264852694</v>
      </c>
      <c r="R721" s="19">
        <f t="shared" si="177"/>
        <v>0</v>
      </c>
      <c r="S721" s="43">
        <f t="shared" si="183"/>
        <v>1223.6107864108837</v>
      </c>
      <c r="T721" s="19">
        <f t="shared" si="184"/>
        <v>1223.6107864108837</v>
      </c>
      <c r="U721" s="17"/>
      <c r="W721" s="19"/>
      <c r="X721">
        <f t="shared" si="187"/>
        <v>2015.854</v>
      </c>
      <c r="Y721" s="19">
        <f t="shared" si="188"/>
        <v>1762.072406410884</v>
      </c>
      <c r="Z721" s="19">
        <f t="shared" si="185"/>
        <v>253.78159358911603</v>
      </c>
      <c r="AA721" s="19">
        <f t="shared" si="189"/>
        <v>169.1877290594108</v>
      </c>
    </row>
    <row r="722" spans="1:27" x14ac:dyDescent="0.3">
      <c r="S722" s="44"/>
    </row>
    <row r="723" spans="1:27" x14ac:dyDescent="0.3">
      <c r="A723" s="45" t="s">
        <v>52</v>
      </c>
      <c r="D723" s="50">
        <f>SUM(D2:D722)</f>
        <v>13342960</v>
      </c>
      <c r="E723" t="s">
        <v>53</v>
      </c>
      <c r="F723" s="51">
        <f>G721</f>
        <v>9.7000000000000003E-2</v>
      </c>
      <c r="G723" s="48" t="s">
        <v>54</v>
      </c>
      <c r="H723" s="49">
        <f>D723*F723</f>
        <v>1294267.1200000001</v>
      </c>
      <c r="T723" s="19">
        <f>SUM(T2:T721)</f>
        <v>379080.22010883311</v>
      </c>
      <c r="U723" s="19">
        <f>SUM(U2:U721)</f>
        <v>1001226.2399999992</v>
      </c>
      <c r="X723" s="42">
        <f>SUM(X385:X722)</f>
        <v>439456.17199999903</v>
      </c>
      <c r="Y723" s="42">
        <f t="shared" ref="Y723:AA723" si="190">SUM(Y385:Y722)</f>
        <v>425730.50172883336</v>
      </c>
      <c r="Z723" s="42">
        <f t="shared" si="190"/>
        <v>13725.670271166626</v>
      </c>
      <c r="AA723" s="42">
        <f t="shared" si="190"/>
        <v>9150.4468474444202</v>
      </c>
    </row>
    <row r="724" spans="1:27" x14ac:dyDescent="0.3">
      <c r="G724" s="19"/>
      <c r="O724" s="17"/>
    </row>
    <row r="725" spans="1:27" x14ac:dyDescent="0.3">
      <c r="R725" s="45" t="s">
        <v>51</v>
      </c>
      <c r="S725" s="45"/>
      <c r="T725" s="45"/>
      <c r="U725" s="46">
        <f>T723+U723</f>
        <v>1380306.4601088322</v>
      </c>
    </row>
    <row r="726" spans="1:27" x14ac:dyDescent="0.3">
      <c r="I726" s="45" t="s">
        <v>55</v>
      </c>
      <c r="J726" s="45"/>
      <c r="K726" s="45"/>
      <c r="L726" s="45"/>
      <c r="M726" s="45"/>
      <c r="N726" s="46">
        <f>U725-H723</f>
        <v>86039.340108832112</v>
      </c>
    </row>
  </sheetData>
  <pageMargins left="0.7" right="0.7" top="0.75" bottom="0.75" header="0.3" footer="0.3"/>
  <pageSetup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workbookViewId="0">
      <pane ySplit="3" topLeftCell="A4" activePane="bottomLeft" state="frozen"/>
      <selection pane="bottomLeft" activeCell="A4" sqref="A4:XFD4"/>
    </sheetView>
  </sheetViews>
  <sheetFormatPr defaultRowHeight="14.4" x14ac:dyDescent="0.3"/>
  <cols>
    <col min="1" max="1" width="9.5546875" customWidth="1"/>
  </cols>
  <sheetData>
    <row r="1" spans="1:5" x14ac:dyDescent="0.3">
      <c r="A1" t="s">
        <v>12</v>
      </c>
    </row>
    <row r="2" spans="1:5" x14ac:dyDescent="0.3">
      <c r="C2" t="s">
        <v>11</v>
      </c>
      <c r="D2" t="s">
        <v>10</v>
      </c>
      <c r="E2" t="s">
        <v>10</v>
      </c>
    </row>
    <row r="3" spans="1:5" x14ac:dyDescent="0.3">
      <c r="A3" t="s">
        <v>9</v>
      </c>
      <c r="B3" t="s">
        <v>8</v>
      </c>
      <c r="C3" t="s">
        <v>7</v>
      </c>
      <c r="D3" t="s">
        <v>7</v>
      </c>
      <c r="E3" t="s">
        <v>6</v>
      </c>
    </row>
    <row r="4" spans="1:5" x14ac:dyDescent="0.3">
      <c r="A4" s="8">
        <v>41533</v>
      </c>
      <c r="B4">
        <v>1</v>
      </c>
      <c r="C4">
        <v>20.38</v>
      </c>
      <c r="D4">
        <v>25.83</v>
      </c>
      <c r="E4" t="s">
        <v>5</v>
      </c>
    </row>
    <row r="5" spans="1:5" x14ac:dyDescent="0.3">
      <c r="A5" s="8">
        <v>41533</v>
      </c>
      <c r="B5">
        <v>2</v>
      </c>
      <c r="C5">
        <v>20.7</v>
      </c>
      <c r="D5">
        <v>23.99</v>
      </c>
      <c r="E5" t="s">
        <v>5</v>
      </c>
    </row>
    <row r="6" spans="1:5" x14ac:dyDescent="0.3">
      <c r="A6" s="8">
        <v>41533</v>
      </c>
      <c r="B6">
        <v>3</v>
      </c>
      <c r="C6">
        <v>21.81</v>
      </c>
      <c r="D6">
        <v>22.22</v>
      </c>
      <c r="E6" t="s">
        <v>5</v>
      </c>
    </row>
    <row r="7" spans="1:5" x14ac:dyDescent="0.3">
      <c r="A7" s="8">
        <v>41533</v>
      </c>
      <c r="B7">
        <v>4</v>
      </c>
      <c r="C7">
        <v>20.37</v>
      </c>
      <c r="D7">
        <v>20.81</v>
      </c>
      <c r="E7" t="s">
        <v>5</v>
      </c>
    </row>
    <row r="8" spans="1:5" x14ac:dyDescent="0.3">
      <c r="A8" s="8">
        <v>41533</v>
      </c>
      <c r="B8">
        <v>5</v>
      </c>
      <c r="C8">
        <v>20.37</v>
      </c>
      <c r="D8">
        <v>20.43</v>
      </c>
      <c r="E8" t="s">
        <v>5</v>
      </c>
    </row>
    <row r="9" spans="1:5" x14ac:dyDescent="0.3">
      <c r="A9" s="8">
        <v>41533</v>
      </c>
      <c r="B9">
        <v>6</v>
      </c>
      <c r="C9">
        <v>26.72</v>
      </c>
      <c r="D9">
        <v>13.09</v>
      </c>
      <c r="E9" t="s">
        <v>5</v>
      </c>
    </row>
    <row r="10" spans="1:5" x14ac:dyDescent="0.3">
      <c r="A10" s="8">
        <v>41533</v>
      </c>
      <c r="B10">
        <v>7</v>
      </c>
      <c r="C10">
        <v>33.71</v>
      </c>
      <c r="D10">
        <v>28.13</v>
      </c>
      <c r="E10" t="s">
        <v>5</v>
      </c>
    </row>
    <row r="11" spans="1:5" x14ac:dyDescent="0.3">
      <c r="A11" s="8">
        <v>41533</v>
      </c>
      <c r="B11">
        <v>8</v>
      </c>
      <c r="C11">
        <v>40.07</v>
      </c>
      <c r="D11">
        <v>35.19</v>
      </c>
      <c r="E11" t="s">
        <v>5</v>
      </c>
    </row>
    <row r="12" spans="1:5" x14ac:dyDescent="0.3">
      <c r="A12" s="8">
        <v>41533</v>
      </c>
      <c r="B12">
        <v>9</v>
      </c>
      <c r="C12">
        <v>44.47</v>
      </c>
      <c r="D12">
        <v>39.46</v>
      </c>
      <c r="E12" t="s">
        <v>5</v>
      </c>
    </row>
    <row r="13" spans="1:5" x14ac:dyDescent="0.3">
      <c r="A13" s="8">
        <v>41533</v>
      </c>
      <c r="B13">
        <v>10</v>
      </c>
      <c r="C13">
        <v>47.42</v>
      </c>
      <c r="D13">
        <v>36.85</v>
      </c>
      <c r="E13" t="s">
        <v>5</v>
      </c>
    </row>
    <row r="14" spans="1:5" x14ac:dyDescent="0.3">
      <c r="A14" s="8">
        <v>41533</v>
      </c>
      <c r="B14">
        <v>11</v>
      </c>
      <c r="C14">
        <v>47.85</v>
      </c>
      <c r="D14">
        <v>35.44</v>
      </c>
      <c r="E14" t="s">
        <v>5</v>
      </c>
    </row>
    <row r="15" spans="1:5" x14ac:dyDescent="0.3">
      <c r="A15" s="8">
        <v>41533</v>
      </c>
      <c r="B15">
        <v>12</v>
      </c>
      <c r="C15">
        <v>48.16</v>
      </c>
      <c r="D15">
        <v>34.700000000000003</v>
      </c>
      <c r="E15" t="s">
        <v>5</v>
      </c>
    </row>
    <row r="16" spans="1:5" x14ac:dyDescent="0.3">
      <c r="A16" s="8">
        <v>41533</v>
      </c>
      <c r="B16">
        <v>13</v>
      </c>
      <c r="C16">
        <v>46.26</v>
      </c>
      <c r="D16">
        <v>36.72</v>
      </c>
      <c r="E16" t="s">
        <v>5</v>
      </c>
    </row>
    <row r="17" spans="1:5" x14ac:dyDescent="0.3">
      <c r="A17" s="8">
        <v>41533</v>
      </c>
      <c r="B17">
        <v>14</v>
      </c>
      <c r="C17">
        <v>47.31</v>
      </c>
      <c r="D17">
        <v>37.28</v>
      </c>
      <c r="E17" t="s">
        <v>5</v>
      </c>
    </row>
    <row r="18" spans="1:5" x14ac:dyDescent="0.3">
      <c r="A18" s="8">
        <v>41533</v>
      </c>
      <c r="B18">
        <v>15</v>
      </c>
      <c r="C18">
        <v>47.94</v>
      </c>
      <c r="D18">
        <v>36.020000000000003</v>
      </c>
      <c r="E18" t="s">
        <v>5</v>
      </c>
    </row>
    <row r="19" spans="1:5" x14ac:dyDescent="0.3">
      <c r="A19" s="8">
        <v>41533</v>
      </c>
      <c r="B19">
        <v>16</v>
      </c>
      <c r="C19">
        <v>46.38</v>
      </c>
      <c r="D19">
        <v>31.97</v>
      </c>
      <c r="E19" t="s">
        <v>5</v>
      </c>
    </row>
    <row r="20" spans="1:5" x14ac:dyDescent="0.3">
      <c r="A20" s="8">
        <v>41533</v>
      </c>
      <c r="B20">
        <v>17</v>
      </c>
      <c r="C20">
        <v>48.89</v>
      </c>
      <c r="D20">
        <v>32.06</v>
      </c>
      <c r="E20" t="s">
        <v>5</v>
      </c>
    </row>
    <row r="21" spans="1:5" x14ac:dyDescent="0.3">
      <c r="A21" s="8">
        <v>41533</v>
      </c>
      <c r="B21">
        <v>18</v>
      </c>
      <c r="C21">
        <v>47.5</v>
      </c>
      <c r="D21">
        <v>32.26</v>
      </c>
      <c r="E21" t="s">
        <v>5</v>
      </c>
    </row>
    <row r="22" spans="1:5" x14ac:dyDescent="0.3">
      <c r="A22" s="8">
        <v>41533</v>
      </c>
      <c r="B22">
        <v>19</v>
      </c>
      <c r="C22">
        <v>44.98</v>
      </c>
      <c r="D22">
        <v>29.96</v>
      </c>
      <c r="E22" t="s">
        <v>5</v>
      </c>
    </row>
    <row r="23" spans="1:5" x14ac:dyDescent="0.3">
      <c r="A23" s="8">
        <v>41533</v>
      </c>
      <c r="B23">
        <v>20</v>
      </c>
      <c r="C23">
        <v>50.47</v>
      </c>
      <c r="D23">
        <v>32</v>
      </c>
      <c r="E23" t="s">
        <v>5</v>
      </c>
    </row>
    <row r="24" spans="1:5" x14ac:dyDescent="0.3">
      <c r="A24" s="8">
        <v>41533</v>
      </c>
      <c r="B24">
        <v>21</v>
      </c>
      <c r="C24">
        <v>44.7</v>
      </c>
      <c r="D24">
        <v>37.43</v>
      </c>
      <c r="E24" t="s">
        <v>5</v>
      </c>
    </row>
    <row r="25" spans="1:5" x14ac:dyDescent="0.3">
      <c r="A25" s="8">
        <v>41533</v>
      </c>
      <c r="B25">
        <v>22</v>
      </c>
      <c r="C25">
        <v>36.020000000000003</v>
      </c>
      <c r="D25">
        <v>25.61</v>
      </c>
      <c r="E25" t="s">
        <v>5</v>
      </c>
    </row>
    <row r="26" spans="1:5" x14ac:dyDescent="0.3">
      <c r="A26" s="8">
        <v>41533</v>
      </c>
      <c r="B26">
        <v>23</v>
      </c>
      <c r="C26">
        <v>29.75</v>
      </c>
      <c r="D26">
        <v>23.38</v>
      </c>
      <c r="E26" t="s">
        <v>5</v>
      </c>
    </row>
    <row r="27" spans="1:5" x14ac:dyDescent="0.3">
      <c r="A27" s="8">
        <v>41533</v>
      </c>
      <c r="B27">
        <v>24</v>
      </c>
      <c r="C27">
        <v>29.12</v>
      </c>
      <c r="D27">
        <v>25.72</v>
      </c>
      <c r="E27" t="s">
        <v>5</v>
      </c>
    </row>
    <row r="28" spans="1:5" x14ac:dyDescent="0.3">
      <c r="A28" s="8">
        <v>41534</v>
      </c>
      <c r="B28">
        <v>1</v>
      </c>
      <c r="C28">
        <v>37.950000000000003</v>
      </c>
      <c r="D28">
        <v>27.54</v>
      </c>
      <c r="E28" t="s">
        <v>5</v>
      </c>
    </row>
    <row r="29" spans="1:5" x14ac:dyDescent="0.3">
      <c r="A29" s="8">
        <v>41534</v>
      </c>
      <c r="B29">
        <v>2</v>
      </c>
      <c r="C29">
        <v>32.299999999999997</v>
      </c>
      <c r="D29">
        <v>32.07</v>
      </c>
      <c r="E29" t="s">
        <v>5</v>
      </c>
    </row>
    <row r="30" spans="1:5" x14ac:dyDescent="0.3">
      <c r="A30" s="8">
        <v>41534</v>
      </c>
      <c r="B30">
        <v>3</v>
      </c>
      <c r="C30">
        <v>32.29</v>
      </c>
      <c r="D30">
        <v>38.590000000000003</v>
      </c>
      <c r="E30" t="s">
        <v>5</v>
      </c>
    </row>
    <row r="31" spans="1:5" x14ac:dyDescent="0.3">
      <c r="A31" s="8">
        <v>41534</v>
      </c>
      <c r="B31">
        <v>4</v>
      </c>
      <c r="C31">
        <v>31.82</v>
      </c>
      <c r="D31">
        <v>26.38</v>
      </c>
      <c r="E31" t="s">
        <v>5</v>
      </c>
    </row>
    <row r="32" spans="1:5" x14ac:dyDescent="0.3">
      <c r="A32" s="8">
        <v>41534</v>
      </c>
      <c r="B32">
        <v>5</v>
      </c>
      <c r="C32">
        <v>29.03</v>
      </c>
      <c r="D32">
        <v>22.52</v>
      </c>
      <c r="E32" t="s">
        <v>5</v>
      </c>
    </row>
    <row r="33" spans="1:5" x14ac:dyDescent="0.3">
      <c r="A33" s="8">
        <v>41534</v>
      </c>
      <c r="B33">
        <v>6</v>
      </c>
      <c r="C33">
        <v>28.17</v>
      </c>
      <c r="D33">
        <v>27.58</v>
      </c>
      <c r="E33" t="s">
        <v>5</v>
      </c>
    </row>
    <row r="34" spans="1:5" x14ac:dyDescent="0.3">
      <c r="A34" s="8">
        <v>41534</v>
      </c>
      <c r="B34">
        <v>7</v>
      </c>
      <c r="C34">
        <v>39.97</v>
      </c>
      <c r="D34">
        <v>39.15</v>
      </c>
      <c r="E34" t="s">
        <v>5</v>
      </c>
    </row>
    <row r="35" spans="1:5" x14ac:dyDescent="0.3">
      <c r="A35" s="8">
        <v>41534</v>
      </c>
      <c r="B35">
        <v>8</v>
      </c>
      <c r="C35">
        <v>40.200000000000003</v>
      </c>
      <c r="D35">
        <v>34.29</v>
      </c>
      <c r="E35" t="s">
        <v>5</v>
      </c>
    </row>
    <row r="36" spans="1:5" x14ac:dyDescent="0.3">
      <c r="A36" s="8">
        <v>41534</v>
      </c>
      <c r="B36">
        <v>9</v>
      </c>
      <c r="C36">
        <v>38.15</v>
      </c>
      <c r="D36">
        <v>29.5</v>
      </c>
      <c r="E36" t="s">
        <v>5</v>
      </c>
    </row>
    <row r="37" spans="1:5" x14ac:dyDescent="0.3">
      <c r="A37" s="8">
        <v>41534</v>
      </c>
      <c r="B37">
        <v>10</v>
      </c>
      <c r="C37">
        <v>38.409999999999997</v>
      </c>
      <c r="D37">
        <v>30.11</v>
      </c>
      <c r="E37" t="s">
        <v>5</v>
      </c>
    </row>
    <row r="38" spans="1:5" x14ac:dyDescent="0.3">
      <c r="A38" s="8">
        <v>41534</v>
      </c>
      <c r="B38">
        <v>11</v>
      </c>
      <c r="C38">
        <v>39.43</v>
      </c>
      <c r="D38">
        <v>28.55</v>
      </c>
      <c r="E38" t="s">
        <v>5</v>
      </c>
    </row>
    <row r="39" spans="1:5" x14ac:dyDescent="0.3">
      <c r="A39" s="8">
        <v>41534</v>
      </c>
      <c r="B39">
        <v>12</v>
      </c>
      <c r="C39">
        <v>41.3</v>
      </c>
      <c r="D39">
        <v>27.77</v>
      </c>
      <c r="E39" t="s">
        <v>5</v>
      </c>
    </row>
    <row r="40" spans="1:5" x14ac:dyDescent="0.3">
      <c r="A40" s="8">
        <v>41534</v>
      </c>
      <c r="B40">
        <v>13</v>
      </c>
      <c r="C40">
        <v>40</v>
      </c>
      <c r="D40">
        <v>28.91</v>
      </c>
      <c r="E40" t="s">
        <v>5</v>
      </c>
    </row>
    <row r="41" spans="1:5" x14ac:dyDescent="0.3">
      <c r="A41" s="8">
        <v>41534</v>
      </c>
      <c r="B41">
        <v>14</v>
      </c>
      <c r="C41">
        <v>40.159999999999997</v>
      </c>
      <c r="D41">
        <v>28.96</v>
      </c>
      <c r="E41" t="s">
        <v>5</v>
      </c>
    </row>
    <row r="42" spans="1:5" x14ac:dyDescent="0.3">
      <c r="A42" s="8">
        <v>41534</v>
      </c>
      <c r="B42">
        <v>15</v>
      </c>
      <c r="C42">
        <v>37.47</v>
      </c>
      <c r="D42">
        <v>29.76</v>
      </c>
      <c r="E42" t="s">
        <v>5</v>
      </c>
    </row>
    <row r="43" spans="1:5" x14ac:dyDescent="0.3">
      <c r="A43" s="8">
        <v>41534</v>
      </c>
      <c r="B43">
        <v>16</v>
      </c>
      <c r="C43">
        <v>37.619999999999997</v>
      </c>
      <c r="D43">
        <v>25.57</v>
      </c>
      <c r="E43" t="s">
        <v>5</v>
      </c>
    </row>
    <row r="44" spans="1:5" x14ac:dyDescent="0.3">
      <c r="A44" s="8">
        <v>41534</v>
      </c>
      <c r="B44">
        <v>17</v>
      </c>
      <c r="C44">
        <v>37.46</v>
      </c>
      <c r="D44">
        <v>30.36</v>
      </c>
      <c r="E44" t="s">
        <v>5</v>
      </c>
    </row>
    <row r="45" spans="1:5" x14ac:dyDescent="0.3">
      <c r="A45" s="8">
        <v>41534</v>
      </c>
      <c r="B45">
        <v>18</v>
      </c>
      <c r="C45">
        <v>41.96</v>
      </c>
      <c r="D45">
        <v>32.58</v>
      </c>
      <c r="E45" t="s">
        <v>5</v>
      </c>
    </row>
    <row r="46" spans="1:5" x14ac:dyDescent="0.3">
      <c r="A46" s="8">
        <v>41534</v>
      </c>
      <c r="B46">
        <v>19</v>
      </c>
      <c r="C46">
        <v>39.880000000000003</v>
      </c>
      <c r="D46">
        <v>41.61</v>
      </c>
      <c r="E46" t="s">
        <v>5</v>
      </c>
    </row>
    <row r="47" spans="1:5" x14ac:dyDescent="0.3">
      <c r="A47" s="8">
        <v>41534</v>
      </c>
      <c r="B47">
        <v>20</v>
      </c>
      <c r="C47">
        <v>54.57</v>
      </c>
      <c r="D47">
        <v>49.7</v>
      </c>
      <c r="E47" t="s">
        <v>5</v>
      </c>
    </row>
    <row r="48" spans="1:5" x14ac:dyDescent="0.3">
      <c r="A48" s="8">
        <v>41534</v>
      </c>
      <c r="B48">
        <v>21</v>
      </c>
      <c r="C48">
        <v>46.4</v>
      </c>
      <c r="D48">
        <v>37.950000000000003</v>
      </c>
      <c r="E48" t="s">
        <v>5</v>
      </c>
    </row>
    <row r="49" spans="1:5" x14ac:dyDescent="0.3">
      <c r="A49" s="8">
        <v>41534</v>
      </c>
      <c r="B49">
        <v>22</v>
      </c>
      <c r="C49">
        <v>43.72</v>
      </c>
      <c r="D49">
        <v>34.020000000000003</v>
      </c>
      <c r="E49" t="s">
        <v>5</v>
      </c>
    </row>
    <row r="50" spans="1:5" x14ac:dyDescent="0.3">
      <c r="A50" s="8">
        <v>41534</v>
      </c>
      <c r="B50">
        <v>23</v>
      </c>
      <c r="C50">
        <v>31.03</v>
      </c>
      <c r="D50">
        <v>30.39</v>
      </c>
      <c r="E50" t="s">
        <v>5</v>
      </c>
    </row>
    <row r="51" spans="1:5" x14ac:dyDescent="0.3">
      <c r="A51" s="8">
        <v>41534</v>
      </c>
      <c r="B51">
        <v>24</v>
      </c>
      <c r="C51">
        <v>27.98</v>
      </c>
      <c r="D51">
        <v>26.26</v>
      </c>
      <c r="E51" t="s">
        <v>5</v>
      </c>
    </row>
    <row r="52" spans="1:5" x14ac:dyDescent="0.3">
      <c r="A52" s="8">
        <v>41535</v>
      </c>
      <c r="B52">
        <v>1</v>
      </c>
      <c r="C52">
        <v>33.909999999999997</v>
      </c>
      <c r="D52">
        <v>27.27</v>
      </c>
      <c r="E52" t="s">
        <v>5</v>
      </c>
    </row>
    <row r="53" spans="1:5" x14ac:dyDescent="0.3">
      <c r="A53" s="8">
        <v>41535</v>
      </c>
      <c r="B53">
        <v>2</v>
      </c>
      <c r="C53">
        <v>29.19</v>
      </c>
      <c r="D53">
        <v>29.05</v>
      </c>
      <c r="E53" t="s">
        <v>5</v>
      </c>
    </row>
    <row r="54" spans="1:5" x14ac:dyDescent="0.3">
      <c r="A54" s="8">
        <v>41535</v>
      </c>
      <c r="B54">
        <v>3</v>
      </c>
      <c r="C54">
        <v>27.4</v>
      </c>
      <c r="D54">
        <v>23.94</v>
      </c>
      <c r="E54" t="s">
        <v>5</v>
      </c>
    </row>
    <row r="55" spans="1:5" x14ac:dyDescent="0.3">
      <c r="A55" s="8">
        <v>41535</v>
      </c>
      <c r="B55">
        <v>4</v>
      </c>
      <c r="C55">
        <v>26.28</v>
      </c>
      <c r="D55">
        <v>20.51</v>
      </c>
      <c r="E55" t="s">
        <v>5</v>
      </c>
    </row>
    <row r="56" spans="1:5" x14ac:dyDescent="0.3">
      <c r="A56" s="8">
        <v>41535</v>
      </c>
      <c r="B56">
        <v>5</v>
      </c>
      <c r="C56">
        <v>28.49</v>
      </c>
      <c r="D56">
        <v>18.68</v>
      </c>
      <c r="E56" t="s">
        <v>5</v>
      </c>
    </row>
    <row r="57" spans="1:5" x14ac:dyDescent="0.3">
      <c r="A57" s="8">
        <v>41535</v>
      </c>
      <c r="B57">
        <v>6</v>
      </c>
      <c r="C57">
        <v>30.79</v>
      </c>
      <c r="D57">
        <v>21.68</v>
      </c>
      <c r="E57" t="s">
        <v>5</v>
      </c>
    </row>
    <row r="58" spans="1:5" x14ac:dyDescent="0.3">
      <c r="A58" s="8">
        <v>41535</v>
      </c>
      <c r="B58">
        <v>7</v>
      </c>
      <c r="C58">
        <v>35.380000000000003</v>
      </c>
      <c r="D58">
        <v>30.37</v>
      </c>
      <c r="E58" t="s">
        <v>5</v>
      </c>
    </row>
    <row r="59" spans="1:5" x14ac:dyDescent="0.3">
      <c r="A59" s="8">
        <v>41535</v>
      </c>
      <c r="B59">
        <v>8</v>
      </c>
      <c r="C59">
        <v>41.27</v>
      </c>
      <c r="D59">
        <v>33.85</v>
      </c>
      <c r="E59" t="s">
        <v>5</v>
      </c>
    </row>
    <row r="60" spans="1:5" x14ac:dyDescent="0.3">
      <c r="A60" s="8">
        <v>41535</v>
      </c>
      <c r="B60">
        <v>9</v>
      </c>
      <c r="C60">
        <v>35.119999999999997</v>
      </c>
      <c r="D60">
        <v>30.81</v>
      </c>
      <c r="E60" t="s">
        <v>5</v>
      </c>
    </row>
    <row r="61" spans="1:5" x14ac:dyDescent="0.3">
      <c r="A61" s="8">
        <v>41535</v>
      </c>
      <c r="B61">
        <v>10</v>
      </c>
      <c r="C61">
        <v>35.159999999999997</v>
      </c>
      <c r="D61">
        <v>30.59</v>
      </c>
      <c r="E61" t="s">
        <v>5</v>
      </c>
    </row>
    <row r="62" spans="1:5" x14ac:dyDescent="0.3">
      <c r="A62" s="8">
        <v>41535</v>
      </c>
      <c r="B62">
        <v>11</v>
      </c>
      <c r="C62">
        <v>33.69</v>
      </c>
      <c r="D62">
        <v>29.65</v>
      </c>
      <c r="E62" t="s">
        <v>5</v>
      </c>
    </row>
    <row r="63" spans="1:5" x14ac:dyDescent="0.3">
      <c r="A63" s="8">
        <v>41535</v>
      </c>
      <c r="B63">
        <v>12</v>
      </c>
      <c r="C63">
        <v>35.020000000000003</v>
      </c>
      <c r="D63">
        <v>29.9</v>
      </c>
      <c r="E63" t="s">
        <v>5</v>
      </c>
    </row>
    <row r="64" spans="1:5" x14ac:dyDescent="0.3">
      <c r="A64" s="8">
        <v>41535</v>
      </c>
      <c r="B64">
        <v>13</v>
      </c>
      <c r="C64">
        <v>34.5</v>
      </c>
      <c r="D64">
        <v>30.22</v>
      </c>
      <c r="E64" t="s">
        <v>5</v>
      </c>
    </row>
    <row r="65" spans="1:5" x14ac:dyDescent="0.3">
      <c r="A65" s="8">
        <v>41535</v>
      </c>
      <c r="B65">
        <v>14</v>
      </c>
      <c r="C65">
        <v>34.06</v>
      </c>
      <c r="D65">
        <v>33.119999999999997</v>
      </c>
      <c r="E65" t="s">
        <v>5</v>
      </c>
    </row>
    <row r="66" spans="1:5" x14ac:dyDescent="0.3">
      <c r="A66" s="8">
        <v>41535</v>
      </c>
      <c r="B66">
        <v>15</v>
      </c>
      <c r="C66">
        <v>34.35</v>
      </c>
      <c r="D66">
        <v>34.35</v>
      </c>
      <c r="E66" t="s">
        <v>5</v>
      </c>
    </row>
    <row r="67" spans="1:5" x14ac:dyDescent="0.3">
      <c r="A67" s="8">
        <v>41535</v>
      </c>
      <c r="B67">
        <v>16</v>
      </c>
      <c r="C67">
        <v>35.1</v>
      </c>
      <c r="D67">
        <v>31.81</v>
      </c>
      <c r="E67" t="s">
        <v>5</v>
      </c>
    </row>
    <row r="68" spans="1:5" x14ac:dyDescent="0.3">
      <c r="A68" s="8">
        <v>41535</v>
      </c>
      <c r="B68">
        <v>17</v>
      </c>
      <c r="C68">
        <v>35.15</v>
      </c>
      <c r="D68">
        <v>34.36</v>
      </c>
      <c r="E68" t="s">
        <v>5</v>
      </c>
    </row>
    <row r="69" spans="1:5" x14ac:dyDescent="0.3">
      <c r="A69" s="8">
        <v>41535</v>
      </c>
      <c r="B69">
        <v>18</v>
      </c>
      <c r="C69">
        <v>33.08</v>
      </c>
      <c r="D69">
        <v>31.38</v>
      </c>
      <c r="E69" t="s">
        <v>5</v>
      </c>
    </row>
    <row r="70" spans="1:5" x14ac:dyDescent="0.3">
      <c r="A70" s="8">
        <v>41535</v>
      </c>
      <c r="B70">
        <v>19</v>
      </c>
      <c r="C70">
        <v>35.44</v>
      </c>
      <c r="D70">
        <v>29.93</v>
      </c>
      <c r="E70" t="s">
        <v>5</v>
      </c>
    </row>
    <row r="71" spans="1:5" x14ac:dyDescent="0.3">
      <c r="A71" s="8">
        <v>41535</v>
      </c>
      <c r="B71">
        <v>20</v>
      </c>
      <c r="C71">
        <v>40.770000000000003</v>
      </c>
      <c r="D71">
        <v>37.35</v>
      </c>
      <c r="E71" t="s">
        <v>5</v>
      </c>
    </row>
    <row r="72" spans="1:5" x14ac:dyDescent="0.3">
      <c r="A72" s="8">
        <v>41535</v>
      </c>
      <c r="B72">
        <v>21</v>
      </c>
      <c r="C72">
        <v>35.369999999999997</v>
      </c>
      <c r="D72">
        <v>31.04</v>
      </c>
      <c r="E72" t="s">
        <v>5</v>
      </c>
    </row>
    <row r="73" spans="1:5" x14ac:dyDescent="0.3">
      <c r="A73" s="8">
        <v>41535</v>
      </c>
      <c r="B73">
        <v>22</v>
      </c>
      <c r="C73">
        <v>34.049999999999997</v>
      </c>
      <c r="D73">
        <v>30.63</v>
      </c>
      <c r="E73" t="s">
        <v>5</v>
      </c>
    </row>
    <row r="74" spans="1:5" x14ac:dyDescent="0.3">
      <c r="A74" s="8">
        <v>41535</v>
      </c>
      <c r="B74">
        <v>23</v>
      </c>
      <c r="C74">
        <v>34.44</v>
      </c>
      <c r="D74">
        <v>32.869999999999997</v>
      </c>
      <c r="E74" t="s">
        <v>5</v>
      </c>
    </row>
    <row r="75" spans="1:5" x14ac:dyDescent="0.3">
      <c r="A75" s="8">
        <v>41535</v>
      </c>
      <c r="B75">
        <v>24</v>
      </c>
      <c r="C75">
        <v>32.869999999999997</v>
      </c>
      <c r="D75">
        <v>28.39</v>
      </c>
      <c r="E75" t="s">
        <v>5</v>
      </c>
    </row>
    <row r="76" spans="1:5" x14ac:dyDescent="0.3">
      <c r="A76" s="8">
        <v>41536</v>
      </c>
      <c r="B76">
        <v>1</v>
      </c>
      <c r="C76">
        <v>25.76</v>
      </c>
      <c r="D76">
        <v>23.1</v>
      </c>
      <c r="E76" t="s">
        <v>5</v>
      </c>
    </row>
    <row r="77" spans="1:5" x14ac:dyDescent="0.3">
      <c r="A77" s="8">
        <v>41536</v>
      </c>
      <c r="B77">
        <v>2</v>
      </c>
      <c r="C77">
        <v>23.72</v>
      </c>
      <c r="D77">
        <v>23.19</v>
      </c>
      <c r="E77" t="s">
        <v>5</v>
      </c>
    </row>
    <row r="78" spans="1:5" x14ac:dyDescent="0.3">
      <c r="A78" s="8">
        <v>41536</v>
      </c>
      <c r="B78">
        <v>3</v>
      </c>
      <c r="C78">
        <v>22.81</v>
      </c>
      <c r="D78">
        <v>19.02</v>
      </c>
      <c r="E78" t="s">
        <v>5</v>
      </c>
    </row>
    <row r="79" spans="1:5" x14ac:dyDescent="0.3">
      <c r="A79" s="8">
        <v>41536</v>
      </c>
      <c r="B79">
        <v>4</v>
      </c>
      <c r="C79">
        <v>22.91</v>
      </c>
      <c r="D79">
        <v>17.25</v>
      </c>
      <c r="E79" t="s">
        <v>5</v>
      </c>
    </row>
    <row r="80" spans="1:5" x14ac:dyDescent="0.3">
      <c r="A80" s="8">
        <v>41536</v>
      </c>
      <c r="B80">
        <v>5</v>
      </c>
      <c r="C80">
        <v>22.96</v>
      </c>
      <c r="D80">
        <v>15.85</v>
      </c>
      <c r="E80" t="s">
        <v>5</v>
      </c>
    </row>
    <row r="81" spans="1:5" x14ac:dyDescent="0.3">
      <c r="A81" s="8">
        <v>41536</v>
      </c>
      <c r="B81">
        <v>6</v>
      </c>
      <c r="C81">
        <v>27.71</v>
      </c>
      <c r="D81">
        <v>24.69</v>
      </c>
      <c r="E81" t="s">
        <v>5</v>
      </c>
    </row>
    <row r="82" spans="1:5" x14ac:dyDescent="0.3">
      <c r="A82" s="8">
        <v>41536</v>
      </c>
      <c r="B82">
        <v>7</v>
      </c>
      <c r="C82">
        <v>35.92</v>
      </c>
      <c r="D82">
        <v>28.56</v>
      </c>
      <c r="E82" t="s">
        <v>5</v>
      </c>
    </row>
    <row r="83" spans="1:5" x14ac:dyDescent="0.3">
      <c r="A83" s="8">
        <v>41536</v>
      </c>
      <c r="B83">
        <v>8</v>
      </c>
      <c r="C83">
        <v>37.479999999999997</v>
      </c>
      <c r="D83">
        <v>26.99</v>
      </c>
      <c r="E83" t="s">
        <v>5</v>
      </c>
    </row>
    <row r="84" spans="1:5" x14ac:dyDescent="0.3">
      <c r="A84" s="8">
        <v>41536</v>
      </c>
      <c r="B84">
        <v>9</v>
      </c>
      <c r="C84">
        <v>34.35</v>
      </c>
      <c r="D84">
        <v>28.85</v>
      </c>
      <c r="E84" t="s">
        <v>5</v>
      </c>
    </row>
    <row r="85" spans="1:5" x14ac:dyDescent="0.3">
      <c r="A85" s="8">
        <v>41536</v>
      </c>
      <c r="B85">
        <v>10</v>
      </c>
      <c r="C85">
        <v>39.49</v>
      </c>
      <c r="D85">
        <v>33.19</v>
      </c>
      <c r="E85" t="s">
        <v>5</v>
      </c>
    </row>
    <row r="86" spans="1:5" x14ac:dyDescent="0.3">
      <c r="A86" s="8">
        <v>41536</v>
      </c>
      <c r="B86">
        <v>11</v>
      </c>
      <c r="C86">
        <v>44.55</v>
      </c>
      <c r="D86">
        <v>40.270000000000003</v>
      </c>
      <c r="E86" t="s">
        <v>5</v>
      </c>
    </row>
    <row r="87" spans="1:5" x14ac:dyDescent="0.3">
      <c r="A87" s="8">
        <v>41536</v>
      </c>
      <c r="B87">
        <v>12</v>
      </c>
      <c r="C87">
        <v>45.02</v>
      </c>
      <c r="D87">
        <v>37.92</v>
      </c>
      <c r="E87" t="s">
        <v>5</v>
      </c>
    </row>
    <row r="88" spans="1:5" x14ac:dyDescent="0.3">
      <c r="A88" s="8">
        <v>41536</v>
      </c>
      <c r="B88">
        <v>13</v>
      </c>
      <c r="C88">
        <v>48.97</v>
      </c>
      <c r="D88">
        <v>36.03</v>
      </c>
      <c r="E88" t="s">
        <v>5</v>
      </c>
    </row>
    <row r="89" spans="1:5" x14ac:dyDescent="0.3">
      <c r="A89" s="8">
        <v>41536</v>
      </c>
      <c r="B89">
        <v>14</v>
      </c>
      <c r="C89">
        <v>49.37</v>
      </c>
      <c r="D89">
        <v>34.549999999999997</v>
      </c>
      <c r="E89" t="s">
        <v>5</v>
      </c>
    </row>
    <row r="90" spans="1:5" x14ac:dyDescent="0.3">
      <c r="A90" s="8">
        <v>41536</v>
      </c>
      <c r="B90">
        <v>15</v>
      </c>
      <c r="C90">
        <v>48.83</v>
      </c>
      <c r="D90">
        <v>37.33</v>
      </c>
      <c r="E90" t="s">
        <v>5</v>
      </c>
    </row>
    <row r="91" spans="1:5" x14ac:dyDescent="0.3">
      <c r="A91" s="8">
        <v>41536</v>
      </c>
      <c r="B91">
        <v>16</v>
      </c>
      <c r="C91">
        <v>49.43</v>
      </c>
      <c r="D91">
        <v>38.75</v>
      </c>
      <c r="E91" t="s">
        <v>5</v>
      </c>
    </row>
    <row r="92" spans="1:5" x14ac:dyDescent="0.3">
      <c r="A92" s="8">
        <v>41536</v>
      </c>
      <c r="B92">
        <v>17</v>
      </c>
      <c r="C92">
        <v>46.88</v>
      </c>
      <c r="D92">
        <v>42.05</v>
      </c>
      <c r="E92" t="s">
        <v>5</v>
      </c>
    </row>
    <row r="93" spans="1:5" x14ac:dyDescent="0.3">
      <c r="A93" s="8">
        <v>41536</v>
      </c>
      <c r="B93">
        <v>18</v>
      </c>
      <c r="C93">
        <v>46.4</v>
      </c>
      <c r="D93">
        <v>37.42</v>
      </c>
      <c r="E93" t="s">
        <v>5</v>
      </c>
    </row>
    <row r="94" spans="1:5" x14ac:dyDescent="0.3">
      <c r="A94" s="8">
        <v>41536</v>
      </c>
      <c r="B94">
        <v>19</v>
      </c>
      <c r="C94">
        <v>47.04</v>
      </c>
      <c r="D94">
        <v>33.97</v>
      </c>
      <c r="E94" t="s">
        <v>5</v>
      </c>
    </row>
    <row r="95" spans="1:5" x14ac:dyDescent="0.3">
      <c r="A95" s="8">
        <v>41536</v>
      </c>
      <c r="B95">
        <v>20</v>
      </c>
      <c r="C95">
        <v>50.53</v>
      </c>
      <c r="D95">
        <v>37.049999999999997</v>
      </c>
      <c r="E95" t="s">
        <v>5</v>
      </c>
    </row>
    <row r="96" spans="1:5" x14ac:dyDescent="0.3">
      <c r="A96" s="8">
        <v>41536</v>
      </c>
      <c r="B96">
        <v>21</v>
      </c>
      <c r="C96">
        <v>46.32</v>
      </c>
      <c r="D96">
        <v>35.75</v>
      </c>
      <c r="E96" t="s">
        <v>5</v>
      </c>
    </row>
    <row r="97" spans="1:5" x14ac:dyDescent="0.3">
      <c r="A97" s="8">
        <v>41536</v>
      </c>
      <c r="B97">
        <v>22</v>
      </c>
      <c r="C97">
        <v>38.270000000000003</v>
      </c>
      <c r="D97">
        <v>28.52</v>
      </c>
      <c r="E97" t="s">
        <v>5</v>
      </c>
    </row>
    <row r="98" spans="1:5" x14ac:dyDescent="0.3">
      <c r="A98" s="8">
        <v>41536</v>
      </c>
      <c r="B98">
        <v>23</v>
      </c>
      <c r="C98">
        <v>33.76</v>
      </c>
      <c r="D98">
        <v>24.36</v>
      </c>
      <c r="E98" t="s">
        <v>5</v>
      </c>
    </row>
    <row r="99" spans="1:5" x14ac:dyDescent="0.3">
      <c r="A99" s="8">
        <v>41536</v>
      </c>
      <c r="B99">
        <v>24</v>
      </c>
      <c r="C99">
        <v>32.520000000000003</v>
      </c>
      <c r="D99">
        <v>22.82</v>
      </c>
      <c r="E99" t="s">
        <v>5</v>
      </c>
    </row>
    <row r="100" spans="1:5" x14ac:dyDescent="0.3">
      <c r="A100" s="8">
        <v>41537</v>
      </c>
      <c r="B100">
        <v>1</v>
      </c>
      <c r="C100">
        <v>27.01</v>
      </c>
      <c r="D100">
        <v>25.99</v>
      </c>
      <c r="E100" t="s">
        <v>5</v>
      </c>
    </row>
    <row r="101" spans="1:5" x14ac:dyDescent="0.3">
      <c r="A101" s="8">
        <v>41537</v>
      </c>
      <c r="B101">
        <v>2</v>
      </c>
      <c r="C101">
        <v>24.86</v>
      </c>
      <c r="D101">
        <v>23.74</v>
      </c>
      <c r="E101" t="s">
        <v>5</v>
      </c>
    </row>
    <row r="102" spans="1:5" x14ac:dyDescent="0.3">
      <c r="A102" s="8">
        <v>41537</v>
      </c>
      <c r="B102">
        <v>3</v>
      </c>
      <c r="C102">
        <v>24.05</v>
      </c>
      <c r="D102">
        <v>22.26</v>
      </c>
      <c r="E102" t="s">
        <v>5</v>
      </c>
    </row>
    <row r="103" spans="1:5" x14ac:dyDescent="0.3">
      <c r="A103" s="8">
        <v>41537</v>
      </c>
      <c r="B103">
        <v>4</v>
      </c>
      <c r="C103">
        <v>23.52</v>
      </c>
      <c r="D103">
        <v>20.28</v>
      </c>
      <c r="E103" t="s">
        <v>5</v>
      </c>
    </row>
    <row r="104" spans="1:5" x14ac:dyDescent="0.3">
      <c r="A104" s="8">
        <v>41537</v>
      </c>
      <c r="B104">
        <v>5</v>
      </c>
      <c r="C104">
        <v>24.56</v>
      </c>
      <c r="D104">
        <v>19.93</v>
      </c>
      <c r="E104" t="s">
        <v>5</v>
      </c>
    </row>
    <row r="105" spans="1:5" x14ac:dyDescent="0.3">
      <c r="A105" s="8">
        <v>41537</v>
      </c>
      <c r="B105">
        <v>6</v>
      </c>
      <c r="C105">
        <v>27.25</v>
      </c>
      <c r="D105">
        <v>25.01</v>
      </c>
      <c r="E105" t="s">
        <v>5</v>
      </c>
    </row>
    <row r="106" spans="1:5" x14ac:dyDescent="0.3">
      <c r="A106" s="8">
        <v>41537</v>
      </c>
      <c r="B106">
        <v>7</v>
      </c>
      <c r="C106">
        <v>34.979999999999997</v>
      </c>
      <c r="D106">
        <v>26.23</v>
      </c>
      <c r="E106" t="s">
        <v>5</v>
      </c>
    </row>
    <row r="107" spans="1:5" x14ac:dyDescent="0.3">
      <c r="A107" s="8">
        <v>41537</v>
      </c>
      <c r="B107">
        <v>8</v>
      </c>
      <c r="C107">
        <v>37.29</v>
      </c>
      <c r="D107">
        <v>30.09</v>
      </c>
      <c r="E107" t="s">
        <v>5</v>
      </c>
    </row>
    <row r="108" spans="1:5" x14ac:dyDescent="0.3">
      <c r="A108" s="8">
        <v>41537</v>
      </c>
      <c r="B108">
        <v>9</v>
      </c>
      <c r="C108">
        <v>36.659999999999997</v>
      </c>
      <c r="D108">
        <v>30.73</v>
      </c>
      <c r="E108" t="s">
        <v>5</v>
      </c>
    </row>
    <row r="109" spans="1:5" x14ac:dyDescent="0.3">
      <c r="A109" s="8">
        <v>41537</v>
      </c>
      <c r="B109">
        <v>10</v>
      </c>
      <c r="C109">
        <v>42.63</v>
      </c>
      <c r="D109">
        <v>34.29</v>
      </c>
      <c r="E109" t="s">
        <v>5</v>
      </c>
    </row>
    <row r="110" spans="1:5" x14ac:dyDescent="0.3">
      <c r="A110" s="8">
        <v>41537</v>
      </c>
      <c r="B110">
        <v>11</v>
      </c>
      <c r="C110">
        <v>44.87</v>
      </c>
      <c r="D110">
        <v>40.49</v>
      </c>
      <c r="E110" t="s">
        <v>5</v>
      </c>
    </row>
    <row r="111" spans="1:5" x14ac:dyDescent="0.3">
      <c r="A111" s="8">
        <v>41537</v>
      </c>
      <c r="B111">
        <v>12</v>
      </c>
      <c r="C111">
        <v>46</v>
      </c>
      <c r="D111">
        <v>40.19</v>
      </c>
      <c r="E111" t="s">
        <v>5</v>
      </c>
    </row>
    <row r="112" spans="1:5" x14ac:dyDescent="0.3">
      <c r="A112" s="8">
        <v>41537</v>
      </c>
      <c r="B112">
        <v>13</v>
      </c>
      <c r="C112">
        <v>46.99</v>
      </c>
      <c r="D112">
        <v>32.92</v>
      </c>
      <c r="E112" t="s">
        <v>5</v>
      </c>
    </row>
    <row r="113" spans="1:5" x14ac:dyDescent="0.3">
      <c r="A113" s="8">
        <v>41537</v>
      </c>
      <c r="B113">
        <v>14</v>
      </c>
      <c r="C113">
        <v>48.62</v>
      </c>
      <c r="D113">
        <v>36.72</v>
      </c>
      <c r="E113" t="s">
        <v>5</v>
      </c>
    </row>
    <row r="114" spans="1:5" x14ac:dyDescent="0.3">
      <c r="A114" s="8">
        <v>41537</v>
      </c>
      <c r="B114">
        <v>15</v>
      </c>
      <c r="C114">
        <v>48.54</v>
      </c>
      <c r="D114">
        <v>32.51</v>
      </c>
      <c r="E114" t="s">
        <v>5</v>
      </c>
    </row>
    <row r="115" spans="1:5" x14ac:dyDescent="0.3">
      <c r="A115" s="8">
        <v>41537</v>
      </c>
      <c r="B115">
        <v>16</v>
      </c>
      <c r="C115">
        <v>48.16</v>
      </c>
      <c r="D115">
        <v>29.13</v>
      </c>
      <c r="E115" t="s">
        <v>5</v>
      </c>
    </row>
    <row r="116" spans="1:5" x14ac:dyDescent="0.3">
      <c r="A116" s="8">
        <v>41537</v>
      </c>
      <c r="B116">
        <v>17</v>
      </c>
      <c r="C116">
        <v>47.74</v>
      </c>
      <c r="D116">
        <v>35.93</v>
      </c>
      <c r="E116" t="s">
        <v>5</v>
      </c>
    </row>
    <row r="117" spans="1:5" x14ac:dyDescent="0.3">
      <c r="A117" s="8">
        <v>41537</v>
      </c>
      <c r="B117">
        <v>18</v>
      </c>
      <c r="C117">
        <v>46.63</v>
      </c>
      <c r="D117">
        <v>36.86</v>
      </c>
      <c r="E117" t="s">
        <v>5</v>
      </c>
    </row>
    <row r="118" spans="1:5" x14ac:dyDescent="0.3">
      <c r="A118" s="8">
        <v>41537</v>
      </c>
      <c r="B118">
        <v>19</v>
      </c>
      <c r="C118">
        <v>43.63</v>
      </c>
      <c r="D118">
        <v>28.04</v>
      </c>
      <c r="E118" t="s">
        <v>5</v>
      </c>
    </row>
    <row r="119" spans="1:5" x14ac:dyDescent="0.3">
      <c r="A119" s="8">
        <v>41537</v>
      </c>
      <c r="B119">
        <v>20</v>
      </c>
      <c r="C119">
        <v>48.18</v>
      </c>
      <c r="D119">
        <v>29.07</v>
      </c>
      <c r="E119" t="s">
        <v>5</v>
      </c>
    </row>
    <row r="120" spans="1:5" x14ac:dyDescent="0.3">
      <c r="A120" s="8">
        <v>41537</v>
      </c>
      <c r="B120">
        <v>21</v>
      </c>
      <c r="C120">
        <v>41.47</v>
      </c>
      <c r="D120">
        <v>30.44</v>
      </c>
      <c r="E120" t="s">
        <v>5</v>
      </c>
    </row>
    <row r="121" spans="1:5" x14ac:dyDescent="0.3">
      <c r="A121" s="8">
        <v>41537</v>
      </c>
      <c r="B121">
        <v>22</v>
      </c>
      <c r="C121">
        <v>34.549999999999997</v>
      </c>
      <c r="D121">
        <v>25.76</v>
      </c>
      <c r="E121" t="s">
        <v>5</v>
      </c>
    </row>
    <row r="122" spans="1:5" x14ac:dyDescent="0.3">
      <c r="A122" s="8">
        <v>41537</v>
      </c>
      <c r="B122">
        <v>23</v>
      </c>
      <c r="C122">
        <v>33.65</v>
      </c>
      <c r="D122">
        <v>25.6</v>
      </c>
      <c r="E122" t="s">
        <v>5</v>
      </c>
    </row>
    <row r="123" spans="1:5" x14ac:dyDescent="0.3">
      <c r="A123" s="8">
        <v>41537</v>
      </c>
      <c r="B123">
        <v>24</v>
      </c>
      <c r="C123">
        <v>30.88</v>
      </c>
      <c r="D123">
        <v>23.27</v>
      </c>
      <c r="E123" t="s">
        <v>5</v>
      </c>
    </row>
    <row r="124" spans="1:5" x14ac:dyDescent="0.3">
      <c r="A124" s="8">
        <v>41538</v>
      </c>
      <c r="B124">
        <v>1</v>
      </c>
      <c r="C124">
        <v>29.45</v>
      </c>
      <c r="D124">
        <v>25.42</v>
      </c>
      <c r="E124" t="s">
        <v>5</v>
      </c>
    </row>
    <row r="125" spans="1:5" x14ac:dyDescent="0.3">
      <c r="A125" s="8">
        <v>41538</v>
      </c>
      <c r="B125">
        <v>2</v>
      </c>
      <c r="C125">
        <v>29.42</v>
      </c>
      <c r="D125">
        <v>25.04</v>
      </c>
      <c r="E125" t="s">
        <v>5</v>
      </c>
    </row>
    <row r="126" spans="1:5" x14ac:dyDescent="0.3">
      <c r="A126" s="8">
        <v>41538</v>
      </c>
      <c r="B126">
        <v>3</v>
      </c>
      <c r="C126">
        <v>28.87</v>
      </c>
      <c r="D126">
        <v>27.05</v>
      </c>
      <c r="E126" t="s">
        <v>5</v>
      </c>
    </row>
    <row r="127" spans="1:5" x14ac:dyDescent="0.3">
      <c r="A127" s="8">
        <v>41538</v>
      </c>
      <c r="B127">
        <v>4</v>
      </c>
      <c r="C127">
        <v>27.18</v>
      </c>
      <c r="D127">
        <v>21.59</v>
      </c>
      <c r="E127" t="s">
        <v>5</v>
      </c>
    </row>
    <row r="128" spans="1:5" x14ac:dyDescent="0.3">
      <c r="A128" s="8">
        <v>41538</v>
      </c>
      <c r="B128">
        <v>5</v>
      </c>
      <c r="C128">
        <v>28.13</v>
      </c>
      <c r="D128">
        <v>20.96</v>
      </c>
      <c r="E128" t="s">
        <v>5</v>
      </c>
    </row>
    <row r="129" spans="1:5" x14ac:dyDescent="0.3">
      <c r="A129" s="8">
        <v>41538</v>
      </c>
      <c r="B129">
        <v>6</v>
      </c>
      <c r="C129">
        <v>29.36</v>
      </c>
      <c r="D129">
        <v>25.01</v>
      </c>
      <c r="E129" t="s">
        <v>5</v>
      </c>
    </row>
    <row r="130" spans="1:5" x14ac:dyDescent="0.3">
      <c r="A130" s="8">
        <v>41538</v>
      </c>
      <c r="B130">
        <v>7</v>
      </c>
      <c r="C130">
        <v>27.75</v>
      </c>
      <c r="D130">
        <v>25.8</v>
      </c>
      <c r="E130" t="s">
        <v>5</v>
      </c>
    </row>
    <row r="131" spans="1:5" x14ac:dyDescent="0.3">
      <c r="A131" s="8">
        <v>41538</v>
      </c>
      <c r="B131">
        <v>8</v>
      </c>
      <c r="C131">
        <v>28.21</v>
      </c>
      <c r="D131">
        <v>24.45</v>
      </c>
      <c r="E131" t="s">
        <v>5</v>
      </c>
    </row>
    <row r="132" spans="1:5" x14ac:dyDescent="0.3">
      <c r="A132" s="8">
        <v>41538</v>
      </c>
      <c r="B132">
        <v>9</v>
      </c>
      <c r="C132">
        <v>31.35</v>
      </c>
      <c r="D132">
        <v>25.63</v>
      </c>
      <c r="E132" t="s">
        <v>5</v>
      </c>
    </row>
    <row r="133" spans="1:5" x14ac:dyDescent="0.3">
      <c r="A133" s="8">
        <v>41538</v>
      </c>
      <c r="B133">
        <v>10</v>
      </c>
      <c r="C133">
        <v>35.270000000000003</v>
      </c>
      <c r="D133">
        <v>25.06</v>
      </c>
      <c r="E133" t="s">
        <v>5</v>
      </c>
    </row>
    <row r="134" spans="1:5" x14ac:dyDescent="0.3">
      <c r="A134" s="8">
        <v>41538</v>
      </c>
      <c r="B134">
        <v>11</v>
      </c>
      <c r="C134">
        <v>35.15</v>
      </c>
      <c r="D134">
        <v>26.18</v>
      </c>
      <c r="E134" t="s">
        <v>5</v>
      </c>
    </row>
    <row r="135" spans="1:5" x14ac:dyDescent="0.3">
      <c r="A135" s="8">
        <v>41538</v>
      </c>
      <c r="B135">
        <v>12</v>
      </c>
      <c r="C135">
        <v>37.950000000000003</v>
      </c>
      <c r="D135">
        <v>27.53</v>
      </c>
      <c r="E135" t="s">
        <v>5</v>
      </c>
    </row>
    <row r="136" spans="1:5" x14ac:dyDescent="0.3">
      <c r="A136" s="8">
        <v>41538</v>
      </c>
      <c r="B136">
        <v>13</v>
      </c>
      <c r="C136">
        <v>37.31</v>
      </c>
      <c r="D136">
        <v>28.25</v>
      </c>
      <c r="E136" t="s">
        <v>5</v>
      </c>
    </row>
    <row r="137" spans="1:5" x14ac:dyDescent="0.3">
      <c r="A137" s="8">
        <v>41538</v>
      </c>
      <c r="B137">
        <v>14</v>
      </c>
      <c r="C137">
        <v>39.42</v>
      </c>
      <c r="D137">
        <v>28.71</v>
      </c>
      <c r="E137" t="s">
        <v>5</v>
      </c>
    </row>
    <row r="138" spans="1:5" x14ac:dyDescent="0.3">
      <c r="A138" s="8">
        <v>41538</v>
      </c>
      <c r="B138">
        <v>15</v>
      </c>
      <c r="C138">
        <v>37.700000000000003</v>
      </c>
      <c r="D138">
        <v>27.62</v>
      </c>
      <c r="E138" t="s">
        <v>5</v>
      </c>
    </row>
    <row r="139" spans="1:5" x14ac:dyDescent="0.3">
      <c r="A139" s="8">
        <v>41538</v>
      </c>
      <c r="B139">
        <v>16</v>
      </c>
      <c r="C139">
        <v>37.97</v>
      </c>
      <c r="D139">
        <v>27.57</v>
      </c>
      <c r="E139" t="s">
        <v>5</v>
      </c>
    </row>
    <row r="140" spans="1:5" x14ac:dyDescent="0.3">
      <c r="A140" s="8">
        <v>41538</v>
      </c>
      <c r="B140">
        <v>17</v>
      </c>
      <c r="C140">
        <v>39.72</v>
      </c>
      <c r="D140">
        <v>28.2</v>
      </c>
      <c r="E140" t="s">
        <v>5</v>
      </c>
    </row>
    <row r="141" spans="1:5" x14ac:dyDescent="0.3">
      <c r="A141" s="8">
        <v>41538</v>
      </c>
      <c r="B141">
        <v>18</v>
      </c>
      <c r="C141">
        <v>40.07</v>
      </c>
      <c r="D141">
        <v>28.8</v>
      </c>
      <c r="E141" t="s">
        <v>5</v>
      </c>
    </row>
    <row r="142" spans="1:5" x14ac:dyDescent="0.3">
      <c r="A142" s="8">
        <v>41538</v>
      </c>
      <c r="B142">
        <v>19</v>
      </c>
      <c r="C142">
        <v>41.05</v>
      </c>
      <c r="D142">
        <v>29.87</v>
      </c>
      <c r="E142" t="s">
        <v>5</v>
      </c>
    </row>
    <row r="143" spans="1:5" x14ac:dyDescent="0.3">
      <c r="A143" s="8">
        <v>41538</v>
      </c>
      <c r="B143">
        <v>20</v>
      </c>
      <c r="C143">
        <v>47.44</v>
      </c>
      <c r="D143">
        <v>33.86</v>
      </c>
      <c r="E143" t="s">
        <v>5</v>
      </c>
    </row>
    <row r="144" spans="1:5" x14ac:dyDescent="0.3">
      <c r="A144" s="8">
        <v>41538</v>
      </c>
      <c r="B144">
        <v>21</v>
      </c>
      <c r="C144">
        <v>38.770000000000003</v>
      </c>
      <c r="D144">
        <v>39.1</v>
      </c>
      <c r="E144" t="s">
        <v>5</v>
      </c>
    </row>
    <row r="145" spans="1:5" x14ac:dyDescent="0.3">
      <c r="A145" s="8">
        <v>41538</v>
      </c>
      <c r="B145">
        <v>22</v>
      </c>
      <c r="C145">
        <v>36.700000000000003</v>
      </c>
      <c r="D145">
        <v>27.7</v>
      </c>
      <c r="E145" t="s">
        <v>5</v>
      </c>
    </row>
    <row r="146" spans="1:5" x14ac:dyDescent="0.3">
      <c r="A146" s="8">
        <v>41538</v>
      </c>
      <c r="B146">
        <v>23</v>
      </c>
      <c r="C146">
        <v>34.380000000000003</v>
      </c>
      <c r="D146">
        <v>27.02</v>
      </c>
      <c r="E146" t="s">
        <v>5</v>
      </c>
    </row>
    <row r="147" spans="1:5" x14ac:dyDescent="0.3">
      <c r="A147" s="8">
        <v>41538</v>
      </c>
      <c r="B147">
        <v>24</v>
      </c>
      <c r="C147">
        <v>31.94</v>
      </c>
      <c r="D147">
        <v>27.52</v>
      </c>
      <c r="E147" t="s">
        <v>5</v>
      </c>
    </row>
    <row r="148" spans="1:5" x14ac:dyDescent="0.3">
      <c r="A148" s="8">
        <v>41539</v>
      </c>
      <c r="B148">
        <v>1</v>
      </c>
      <c r="C148">
        <v>28.75</v>
      </c>
      <c r="D148">
        <v>32.58</v>
      </c>
      <c r="E148" t="s">
        <v>5</v>
      </c>
    </row>
    <row r="149" spans="1:5" x14ac:dyDescent="0.3">
      <c r="A149" s="8">
        <v>41539</v>
      </c>
      <c r="B149">
        <v>2</v>
      </c>
      <c r="C149">
        <v>27.47</v>
      </c>
      <c r="D149">
        <v>30.79</v>
      </c>
      <c r="E149" t="s">
        <v>5</v>
      </c>
    </row>
    <row r="150" spans="1:5" x14ac:dyDescent="0.3">
      <c r="A150" s="8">
        <v>41539</v>
      </c>
      <c r="B150">
        <v>3</v>
      </c>
      <c r="C150">
        <v>27.06</v>
      </c>
      <c r="D150">
        <v>30.12</v>
      </c>
      <c r="E150" t="s">
        <v>5</v>
      </c>
    </row>
    <row r="151" spans="1:5" x14ac:dyDescent="0.3">
      <c r="A151" s="8">
        <v>41539</v>
      </c>
      <c r="B151">
        <v>4</v>
      </c>
      <c r="C151">
        <v>26.54</v>
      </c>
      <c r="D151">
        <v>26.56</v>
      </c>
      <c r="E151" t="s">
        <v>5</v>
      </c>
    </row>
    <row r="152" spans="1:5" x14ac:dyDescent="0.3">
      <c r="A152" s="8">
        <v>41539</v>
      </c>
      <c r="B152">
        <v>5</v>
      </c>
      <c r="C152">
        <v>26.34</v>
      </c>
      <c r="D152">
        <v>24.87</v>
      </c>
      <c r="E152" t="s">
        <v>5</v>
      </c>
    </row>
    <row r="153" spans="1:5" x14ac:dyDescent="0.3">
      <c r="A153" s="8">
        <v>41539</v>
      </c>
      <c r="B153">
        <v>6</v>
      </c>
      <c r="C153">
        <v>25.35</v>
      </c>
      <c r="D153">
        <v>21.88</v>
      </c>
      <c r="E153" t="s">
        <v>5</v>
      </c>
    </row>
    <row r="154" spans="1:5" x14ac:dyDescent="0.3">
      <c r="A154" s="8">
        <v>41539</v>
      </c>
      <c r="B154">
        <v>7</v>
      </c>
      <c r="C154">
        <v>27.3</v>
      </c>
      <c r="D154">
        <v>26.77</v>
      </c>
      <c r="E154" t="s">
        <v>5</v>
      </c>
    </row>
    <row r="155" spans="1:5" x14ac:dyDescent="0.3">
      <c r="A155" s="8">
        <v>41539</v>
      </c>
      <c r="B155">
        <v>8</v>
      </c>
      <c r="C155">
        <v>28.56</v>
      </c>
      <c r="D155">
        <v>14.01</v>
      </c>
      <c r="E155" t="s">
        <v>5</v>
      </c>
    </row>
    <row r="156" spans="1:5" x14ac:dyDescent="0.3">
      <c r="A156" s="8">
        <v>41539</v>
      </c>
      <c r="B156">
        <v>9</v>
      </c>
      <c r="C156">
        <v>31.9</v>
      </c>
      <c r="D156">
        <v>18.79</v>
      </c>
      <c r="E156" t="s">
        <v>5</v>
      </c>
    </row>
    <row r="157" spans="1:5" x14ac:dyDescent="0.3">
      <c r="A157" s="8">
        <v>41539</v>
      </c>
      <c r="B157">
        <v>10</v>
      </c>
      <c r="C157">
        <v>32.25</v>
      </c>
      <c r="D157">
        <v>25.87</v>
      </c>
      <c r="E157" t="s">
        <v>5</v>
      </c>
    </row>
    <row r="158" spans="1:5" x14ac:dyDescent="0.3">
      <c r="A158" s="8">
        <v>41539</v>
      </c>
      <c r="B158">
        <v>11</v>
      </c>
      <c r="C158">
        <v>31.95</v>
      </c>
      <c r="D158">
        <v>18.559999999999999</v>
      </c>
      <c r="E158" t="s">
        <v>5</v>
      </c>
    </row>
    <row r="159" spans="1:5" x14ac:dyDescent="0.3">
      <c r="A159" s="8">
        <v>41539</v>
      </c>
      <c r="B159">
        <v>12</v>
      </c>
      <c r="C159">
        <v>32.61</v>
      </c>
      <c r="D159">
        <v>25.91</v>
      </c>
      <c r="E159" t="s">
        <v>5</v>
      </c>
    </row>
    <row r="160" spans="1:5" x14ac:dyDescent="0.3">
      <c r="A160" s="8">
        <v>41539</v>
      </c>
      <c r="B160">
        <v>13</v>
      </c>
      <c r="C160">
        <v>35.57</v>
      </c>
      <c r="D160">
        <v>27.28</v>
      </c>
      <c r="E160" t="s">
        <v>5</v>
      </c>
    </row>
    <row r="161" spans="1:5" x14ac:dyDescent="0.3">
      <c r="A161" s="8">
        <v>41539</v>
      </c>
      <c r="B161">
        <v>14</v>
      </c>
      <c r="C161">
        <v>34.21</v>
      </c>
      <c r="D161">
        <v>24.44</v>
      </c>
      <c r="E161" t="s">
        <v>5</v>
      </c>
    </row>
    <row r="162" spans="1:5" x14ac:dyDescent="0.3">
      <c r="A162" s="8">
        <v>41539</v>
      </c>
      <c r="B162">
        <v>15</v>
      </c>
      <c r="C162">
        <v>32.630000000000003</v>
      </c>
      <c r="D162">
        <v>22.33</v>
      </c>
      <c r="E162" t="s">
        <v>5</v>
      </c>
    </row>
    <row r="163" spans="1:5" x14ac:dyDescent="0.3">
      <c r="A163" s="8">
        <v>41539</v>
      </c>
      <c r="B163">
        <v>16</v>
      </c>
      <c r="C163">
        <v>32.94</v>
      </c>
      <c r="D163">
        <v>21.69</v>
      </c>
      <c r="E163" t="s">
        <v>5</v>
      </c>
    </row>
    <row r="164" spans="1:5" x14ac:dyDescent="0.3">
      <c r="A164" s="8">
        <v>41539</v>
      </c>
      <c r="B164">
        <v>17</v>
      </c>
      <c r="C164">
        <v>33.78</v>
      </c>
      <c r="D164">
        <v>20.49</v>
      </c>
      <c r="E164" t="s">
        <v>5</v>
      </c>
    </row>
    <row r="165" spans="1:5" x14ac:dyDescent="0.3">
      <c r="A165" s="8">
        <v>41539</v>
      </c>
      <c r="B165">
        <v>18</v>
      </c>
      <c r="C165">
        <v>34.700000000000003</v>
      </c>
      <c r="D165">
        <v>23.08</v>
      </c>
      <c r="E165" t="s">
        <v>5</v>
      </c>
    </row>
    <row r="166" spans="1:5" x14ac:dyDescent="0.3">
      <c r="A166" s="8">
        <v>41539</v>
      </c>
      <c r="B166">
        <v>19</v>
      </c>
      <c r="C166">
        <v>39.32</v>
      </c>
      <c r="D166">
        <v>23.51</v>
      </c>
      <c r="E166" t="s">
        <v>5</v>
      </c>
    </row>
    <row r="167" spans="1:5" x14ac:dyDescent="0.3">
      <c r="A167" s="8">
        <v>41539</v>
      </c>
      <c r="B167">
        <v>20</v>
      </c>
      <c r="C167">
        <v>44.09</v>
      </c>
      <c r="D167">
        <v>18.28</v>
      </c>
      <c r="E167" t="s">
        <v>5</v>
      </c>
    </row>
    <row r="168" spans="1:5" x14ac:dyDescent="0.3">
      <c r="A168" s="8">
        <v>41539</v>
      </c>
      <c r="B168">
        <v>21</v>
      </c>
      <c r="C168">
        <v>34.07</v>
      </c>
      <c r="D168">
        <v>21.81</v>
      </c>
      <c r="E168" t="s">
        <v>5</v>
      </c>
    </row>
    <row r="169" spans="1:5" x14ac:dyDescent="0.3">
      <c r="A169" s="8">
        <v>41539</v>
      </c>
      <c r="B169">
        <v>22</v>
      </c>
      <c r="C169">
        <v>30.72</v>
      </c>
      <c r="D169">
        <v>24.33</v>
      </c>
      <c r="E169" t="s">
        <v>5</v>
      </c>
    </row>
    <row r="170" spans="1:5" x14ac:dyDescent="0.3">
      <c r="A170" s="8">
        <v>41539</v>
      </c>
      <c r="B170">
        <v>23</v>
      </c>
      <c r="C170">
        <v>27.28</v>
      </c>
      <c r="D170">
        <v>2.0299999999999998</v>
      </c>
      <c r="E170" t="s">
        <v>5</v>
      </c>
    </row>
    <row r="171" spans="1:5" x14ac:dyDescent="0.3">
      <c r="A171" s="8">
        <v>41539</v>
      </c>
      <c r="B171">
        <v>24</v>
      </c>
      <c r="C171">
        <v>25.38</v>
      </c>
      <c r="D171">
        <v>0</v>
      </c>
      <c r="E171" t="s">
        <v>5</v>
      </c>
    </row>
    <row r="172" spans="1:5" x14ac:dyDescent="0.3">
      <c r="A172" s="8">
        <v>41540</v>
      </c>
      <c r="B172">
        <v>1</v>
      </c>
      <c r="C172">
        <v>25.65</v>
      </c>
      <c r="D172">
        <v>0</v>
      </c>
      <c r="E172" t="s">
        <v>5</v>
      </c>
    </row>
    <row r="173" spans="1:5" x14ac:dyDescent="0.3">
      <c r="A173" s="8">
        <v>41540</v>
      </c>
      <c r="B173">
        <v>2</v>
      </c>
      <c r="C173">
        <v>22.94</v>
      </c>
      <c r="D173">
        <v>0</v>
      </c>
      <c r="E173" t="s">
        <v>5</v>
      </c>
    </row>
    <row r="174" spans="1:5" x14ac:dyDescent="0.3">
      <c r="A174" s="8">
        <v>41540</v>
      </c>
      <c r="B174">
        <v>3</v>
      </c>
      <c r="C174">
        <v>20.47</v>
      </c>
      <c r="D174">
        <v>0</v>
      </c>
      <c r="E174" t="s">
        <v>5</v>
      </c>
    </row>
    <row r="175" spans="1:5" x14ac:dyDescent="0.3">
      <c r="A175" s="8">
        <v>41540</v>
      </c>
      <c r="B175">
        <v>4</v>
      </c>
      <c r="C175">
        <v>20.59</v>
      </c>
      <c r="D175">
        <v>0</v>
      </c>
      <c r="E175" t="s">
        <v>5</v>
      </c>
    </row>
    <row r="176" spans="1:5" x14ac:dyDescent="0.3">
      <c r="A176" s="8">
        <v>41540</v>
      </c>
      <c r="B176">
        <v>5</v>
      </c>
      <c r="C176">
        <v>22.12</v>
      </c>
      <c r="D176">
        <v>0</v>
      </c>
      <c r="E176" t="s">
        <v>5</v>
      </c>
    </row>
    <row r="177" spans="1:5" x14ac:dyDescent="0.3">
      <c r="A177" s="8">
        <v>41540</v>
      </c>
      <c r="B177">
        <v>6</v>
      </c>
      <c r="C177">
        <v>27.11</v>
      </c>
      <c r="D177">
        <v>11.7</v>
      </c>
      <c r="E177" t="s">
        <v>5</v>
      </c>
    </row>
    <row r="178" spans="1:5" x14ac:dyDescent="0.3">
      <c r="A178" s="8">
        <v>41540</v>
      </c>
      <c r="B178">
        <v>7</v>
      </c>
      <c r="C178">
        <v>32.67</v>
      </c>
      <c r="D178">
        <v>25.95</v>
      </c>
      <c r="E178" t="s">
        <v>5</v>
      </c>
    </row>
    <row r="179" spans="1:5" x14ac:dyDescent="0.3">
      <c r="A179" s="8">
        <v>41540</v>
      </c>
      <c r="B179">
        <v>8</v>
      </c>
      <c r="C179">
        <v>37.65</v>
      </c>
      <c r="D179">
        <v>26.85</v>
      </c>
      <c r="E179" t="s">
        <v>5</v>
      </c>
    </row>
    <row r="180" spans="1:5" x14ac:dyDescent="0.3">
      <c r="A180" s="8">
        <v>41540</v>
      </c>
      <c r="B180">
        <v>9</v>
      </c>
      <c r="C180">
        <v>37.659999999999997</v>
      </c>
      <c r="D180">
        <v>27.19</v>
      </c>
      <c r="E180" t="s">
        <v>5</v>
      </c>
    </row>
    <row r="181" spans="1:5" x14ac:dyDescent="0.3">
      <c r="A181" s="8">
        <v>41540</v>
      </c>
      <c r="B181">
        <v>10</v>
      </c>
      <c r="C181">
        <v>39.61</v>
      </c>
      <c r="D181">
        <v>27.34</v>
      </c>
      <c r="E181" t="s">
        <v>5</v>
      </c>
    </row>
    <row r="182" spans="1:5" x14ac:dyDescent="0.3">
      <c r="A182" s="8">
        <v>41540</v>
      </c>
      <c r="B182">
        <v>11</v>
      </c>
      <c r="C182">
        <v>39.770000000000003</v>
      </c>
      <c r="D182">
        <v>27.53</v>
      </c>
      <c r="E182" t="s">
        <v>5</v>
      </c>
    </row>
    <row r="183" spans="1:5" x14ac:dyDescent="0.3">
      <c r="A183" s="8">
        <v>41540</v>
      </c>
      <c r="B183">
        <v>12</v>
      </c>
      <c r="C183">
        <v>39.44</v>
      </c>
      <c r="D183">
        <v>27.31</v>
      </c>
      <c r="E183" t="s">
        <v>5</v>
      </c>
    </row>
    <row r="184" spans="1:5" x14ac:dyDescent="0.3">
      <c r="A184" s="8">
        <v>41540</v>
      </c>
      <c r="B184">
        <v>13</v>
      </c>
      <c r="C184">
        <v>38.31</v>
      </c>
      <c r="D184">
        <v>23.84</v>
      </c>
      <c r="E184" t="s">
        <v>5</v>
      </c>
    </row>
    <row r="185" spans="1:5" x14ac:dyDescent="0.3">
      <c r="A185" s="8">
        <v>41540</v>
      </c>
      <c r="B185">
        <v>14</v>
      </c>
      <c r="C185">
        <v>34.67</v>
      </c>
      <c r="D185">
        <v>22.84</v>
      </c>
      <c r="E185" t="s">
        <v>5</v>
      </c>
    </row>
    <row r="186" spans="1:5" x14ac:dyDescent="0.3">
      <c r="A186" s="8">
        <v>41540</v>
      </c>
      <c r="B186">
        <v>15</v>
      </c>
      <c r="C186">
        <v>36.99</v>
      </c>
      <c r="D186">
        <v>24.57</v>
      </c>
      <c r="E186" t="s">
        <v>5</v>
      </c>
    </row>
    <row r="187" spans="1:5" x14ac:dyDescent="0.3">
      <c r="A187" s="8">
        <v>41540</v>
      </c>
      <c r="B187">
        <v>16</v>
      </c>
      <c r="C187">
        <v>39.08</v>
      </c>
      <c r="D187">
        <v>25.99</v>
      </c>
      <c r="E187" t="s">
        <v>5</v>
      </c>
    </row>
    <row r="188" spans="1:5" x14ac:dyDescent="0.3">
      <c r="A188" s="8">
        <v>41540</v>
      </c>
      <c r="B188">
        <v>17</v>
      </c>
      <c r="C188">
        <v>35.22</v>
      </c>
      <c r="D188">
        <v>26.75</v>
      </c>
      <c r="E188" t="s">
        <v>5</v>
      </c>
    </row>
    <row r="189" spans="1:5" x14ac:dyDescent="0.3">
      <c r="A189" s="8">
        <v>41540</v>
      </c>
      <c r="B189">
        <v>18</v>
      </c>
      <c r="C189">
        <v>35.08</v>
      </c>
      <c r="D189">
        <v>27.55</v>
      </c>
      <c r="E189" t="s">
        <v>5</v>
      </c>
    </row>
    <row r="190" spans="1:5" x14ac:dyDescent="0.3">
      <c r="A190" s="8">
        <v>41540</v>
      </c>
      <c r="B190">
        <v>19</v>
      </c>
      <c r="C190">
        <v>37.36</v>
      </c>
      <c r="D190">
        <v>30.23</v>
      </c>
      <c r="E190" t="s">
        <v>5</v>
      </c>
    </row>
    <row r="191" spans="1:5" x14ac:dyDescent="0.3">
      <c r="A191" s="8">
        <v>41540</v>
      </c>
      <c r="B191">
        <v>20</v>
      </c>
      <c r="C191">
        <v>43.77</v>
      </c>
      <c r="D191">
        <v>35.86</v>
      </c>
      <c r="E191" t="s">
        <v>5</v>
      </c>
    </row>
    <row r="192" spans="1:5" x14ac:dyDescent="0.3">
      <c r="A192" s="8">
        <v>41540</v>
      </c>
      <c r="B192">
        <v>21</v>
      </c>
      <c r="C192">
        <v>36.700000000000003</v>
      </c>
      <c r="D192">
        <v>37.479999999999997</v>
      </c>
      <c r="E192" t="s">
        <v>5</v>
      </c>
    </row>
    <row r="193" spans="1:5" x14ac:dyDescent="0.3">
      <c r="A193" s="8">
        <v>41540</v>
      </c>
      <c r="B193">
        <v>22</v>
      </c>
      <c r="C193">
        <v>31.25</v>
      </c>
      <c r="D193">
        <v>26.27</v>
      </c>
      <c r="E193" t="s">
        <v>5</v>
      </c>
    </row>
    <row r="194" spans="1:5" x14ac:dyDescent="0.3">
      <c r="A194" s="8">
        <v>41540</v>
      </c>
      <c r="B194">
        <v>23</v>
      </c>
      <c r="C194">
        <v>31.67</v>
      </c>
      <c r="D194">
        <v>31.21</v>
      </c>
      <c r="E194" t="s">
        <v>5</v>
      </c>
    </row>
    <row r="195" spans="1:5" x14ac:dyDescent="0.3">
      <c r="A195" s="8">
        <v>41540</v>
      </c>
      <c r="B195">
        <v>24</v>
      </c>
      <c r="C195">
        <v>26.83</v>
      </c>
      <c r="D195">
        <v>26.54</v>
      </c>
      <c r="E195" t="s">
        <v>5</v>
      </c>
    </row>
    <row r="196" spans="1:5" x14ac:dyDescent="0.3">
      <c r="A196" s="8">
        <v>41541</v>
      </c>
      <c r="B196">
        <v>1</v>
      </c>
      <c r="C196">
        <v>24.89</v>
      </c>
      <c r="D196">
        <v>28.05</v>
      </c>
      <c r="E196" t="s">
        <v>5</v>
      </c>
    </row>
    <row r="197" spans="1:5" x14ac:dyDescent="0.3">
      <c r="A197" s="8">
        <v>41541</v>
      </c>
      <c r="B197">
        <v>2</v>
      </c>
      <c r="C197">
        <v>20.63</v>
      </c>
      <c r="D197">
        <v>22.49</v>
      </c>
      <c r="E197" t="s">
        <v>5</v>
      </c>
    </row>
    <row r="198" spans="1:5" x14ac:dyDescent="0.3">
      <c r="A198" s="8">
        <v>41541</v>
      </c>
      <c r="B198">
        <v>3</v>
      </c>
      <c r="C198">
        <v>16.34</v>
      </c>
      <c r="D198">
        <v>12.72</v>
      </c>
      <c r="E198" t="s">
        <v>5</v>
      </c>
    </row>
    <row r="199" spans="1:5" x14ac:dyDescent="0.3">
      <c r="A199" s="8">
        <v>41541</v>
      </c>
      <c r="B199">
        <v>4</v>
      </c>
      <c r="C199">
        <v>16.32</v>
      </c>
      <c r="D199">
        <v>21.24</v>
      </c>
      <c r="E199" t="s">
        <v>5</v>
      </c>
    </row>
    <row r="200" spans="1:5" x14ac:dyDescent="0.3">
      <c r="A200" s="8">
        <v>41541</v>
      </c>
      <c r="B200">
        <v>5</v>
      </c>
      <c r="C200">
        <v>21.33</v>
      </c>
      <c r="D200">
        <v>20.84</v>
      </c>
      <c r="E200" t="s">
        <v>5</v>
      </c>
    </row>
    <row r="201" spans="1:5" x14ac:dyDescent="0.3">
      <c r="A201" s="8">
        <v>41541</v>
      </c>
      <c r="B201">
        <v>6</v>
      </c>
      <c r="C201">
        <v>27.04</v>
      </c>
      <c r="D201">
        <v>17.39</v>
      </c>
      <c r="E201" t="s">
        <v>5</v>
      </c>
    </row>
    <row r="202" spans="1:5" x14ac:dyDescent="0.3">
      <c r="A202" s="8">
        <v>41541</v>
      </c>
      <c r="B202">
        <v>7</v>
      </c>
      <c r="C202">
        <v>32.82</v>
      </c>
      <c r="D202">
        <v>32.840000000000003</v>
      </c>
      <c r="E202" t="s">
        <v>5</v>
      </c>
    </row>
    <row r="203" spans="1:5" x14ac:dyDescent="0.3">
      <c r="A203" s="8">
        <v>41541</v>
      </c>
      <c r="B203">
        <v>8</v>
      </c>
      <c r="C203">
        <v>37.21</v>
      </c>
      <c r="D203">
        <v>37.49</v>
      </c>
      <c r="E203" t="s">
        <v>5</v>
      </c>
    </row>
    <row r="204" spans="1:5" x14ac:dyDescent="0.3">
      <c r="A204" s="8">
        <v>41541</v>
      </c>
      <c r="B204">
        <v>9</v>
      </c>
      <c r="C204">
        <v>33.799999999999997</v>
      </c>
      <c r="D204">
        <v>36.72</v>
      </c>
      <c r="E204" t="s">
        <v>5</v>
      </c>
    </row>
    <row r="205" spans="1:5" x14ac:dyDescent="0.3">
      <c r="A205" s="8">
        <v>41541</v>
      </c>
      <c r="B205">
        <v>10</v>
      </c>
      <c r="C205">
        <v>37.08</v>
      </c>
      <c r="D205">
        <v>33.97</v>
      </c>
      <c r="E205" t="s">
        <v>5</v>
      </c>
    </row>
    <row r="206" spans="1:5" x14ac:dyDescent="0.3">
      <c r="A206" s="8">
        <v>41541</v>
      </c>
      <c r="B206">
        <v>11</v>
      </c>
      <c r="C206">
        <v>35.450000000000003</v>
      </c>
      <c r="D206">
        <v>34.14</v>
      </c>
      <c r="E206" t="s">
        <v>5</v>
      </c>
    </row>
    <row r="207" spans="1:5" x14ac:dyDescent="0.3">
      <c r="A207" s="8">
        <v>41541</v>
      </c>
      <c r="B207">
        <v>12</v>
      </c>
      <c r="C207">
        <v>36.6</v>
      </c>
      <c r="D207">
        <v>31.71</v>
      </c>
      <c r="E207" t="s">
        <v>5</v>
      </c>
    </row>
    <row r="208" spans="1:5" x14ac:dyDescent="0.3">
      <c r="A208" s="8">
        <v>41541</v>
      </c>
      <c r="B208">
        <v>13</v>
      </c>
      <c r="C208">
        <v>37.200000000000003</v>
      </c>
      <c r="D208">
        <v>32.6</v>
      </c>
      <c r="E208" t="s">
        <v>5</v>
      </c>
    </row>
    <row r="209" spans="1:5" x14ac:dyDescent="0.3">
      <c r="A209" s="8">
        <v>41541</v>
      </c>
      <c r="B209">
        <v>14</v>
      </c>
      <c r="C209">
        <v>37.97</v>
      </c>
      <c r="D209">
        <v>37.11</v>
      </c>
      <c r="E209" t="s">
        <v>5</v>
      </c>
    </row>
    <row r="210" spans="1:5" x14ac:dyDescent="0.3">
      <c r="A210" s="8">
        <v>41541</v>
      </c>
      <c r="B210">
        <v>15</v>
      </c>
      <c r="C210">
        <v>36.840000000000003</v>
      </c>
      <c r="D210">
        <v>30.91</v>
      </c>
      <c r="E210" t="s">
        <v>5</v>
      </c>
    </row>
    <row r="211" spans="1:5" x14ac:dyDescent="0.3">
      <c r="A211" s="8">
        <v>41541</v>
      </c>
      <c r="B211">
        <v>16</v>
      </c>
      <c r="C211">
        <v>36.81</v>
      </c>
      <c r="D211">
        <v>30.93</v>
      </c>
      <c r="E211" t="s">
        <v>5</v>
      </c>
    </row>
    <row r="212" spans="1:5" x14ac:dyDescent="0.3">
      <c r="A212" s="8">
        <v>41541</v>
      </c>
      <c r="B212">
        <v>17</v>
      </c>
      <c r="C212">
        <v>37.36</v>
      </c>
      <c r="D212">
        <v>38.07</v>
      </c>
      <c r="E212" t="s">
        <v>5</v>
      </c>
    </row>
    <row r="213" spans="1:5" x14ac:dyDescent="0.3">
      <c r="A213" s="8">
        <v>41541</v>
      </c>
      <c r="B213">
        <v>18</v>
      </c>
      <c r="C213">
        <v>36.17</v>
      </c>
      <c r="D213">
        <v>37.51</v>
      </c>
      <c r="E213" t="s">
        <v>5</v>
      </c>
    </row>
    <row r="214" spans="1:5" x14ac:dyDescent="0.3">
      <c r="A214" s="8">
        <v>41541</v>
      </c>
      <c r="B214">
        <v>19</v>
      </c>
      <c r="C214">
        <v>38.369999999999997</v>
      </c>
      <c r="D214">
        <v>39.630000000000003</v>
      </c>
      <c r="E214" t="s">
        <v>5</v>
      </c>
    </row>
    <row r="215" spans="1:5" x14ac:dyDescent="0.3">
      <c r="A215" s="8">
        <v>41541</v>
      </c>
      <c r="B215">
        <v>20</v>
      </c>
      <c r="C215">
        <v>42.43</v>
      </c>
      <c r="D215">
        <v>48.92</v>
      </c>
      <c r="E215" t="s">
        <v>5</v>
      </c>
    </row>
    <row r="216" spans="1:5" x14ac:dyDescent="0.3">
      <c r="A216" s="8">
        <v>41541</v>
      </c>
      <c r="B216">
        <v>21</v>
      </c>
      <c r="C216">
        <v>35.47</v>
      </c>
      <c r="D216">
        <v>41.25</v>
      </c>
      <c r="E216" t="s">
        <v>5</v>
      </c>
    </row>
    <row r="217" spans="1:5" x14ac:dyDescent="0.3">
      <c r="A217" s="8">
        <v>41541</v>
      </c>
      <c r="B217">
        <v>22</v>
      </c>
      <c r="C217">
        <v>34.32</v>
      </c>
      <c r="D217">
        <v>36.53</v>
      </c>
      <c r="E217" t="s">
        <v>5</v>
      </c>
    </row>
    <row r="218" spans="1:5" x14ac:dyDescent="0.3">
      <c r="A218" s="8">
        <v>41541</v>
      </c>
      <c r="B218">
        <v>23</v>
      </c>
      <c r="C218">
        <v>31.21</v>
      </c>
      <c r="D218">
        <v>35.630000000000003</v>
      </c>
      <c r="E218" t="s">
        <v>5</v>
      </c>
    </row>
    <row r="219" spans="1:5" x14ac:dyDescent="0.3">
      <c r="A219" s="8">
        <v>41541</v>
      </c>
      <c r="B219">
        <v>24</v>
      </c>
      <c r="C219">
        <v>28.75</v>
      </c>
      <c r="D219">
        <v>33.130000000000003</v>
      </c>
      <c r="E219" t="s">
        <v>5</v>
      </c>
    </row>
    <row r="220" spans="1:5" x14ac:dyDescent="0.3">
      <c r="A220" s="8">
        <v>41542</v>
      </c>
      <c r="B220">
        <v>1</v>
      </c>
      <c r="C220">
        <v>23.16</v>
      </c>
      <c r="D220">
        <v>35.159999999999997</v>
      </c>
      <c r="E220" t="s">
        <v>5</v>
      </c>
    </row>
    <row r="221" spans="1:5" x14ac:dyDescent="0.3">
      <c r="A221" s="8">
        <v>41542</v>
      </c>
      <c r="B221">
        <v>2</v>
      </c>
      <c r="C221">
        <v>22.64</v>
      </c>
      <c r="D221">
        <v>30.5</v>
      </c>
      <c r="E221" t="s">
        <v>5</v>
      </c>
    </row>
    <row r="222" spans="1:5" x14ac:dyDescent="0.3">
      <c r="A222" s="8">
        <v>41542</v>
      </c>
      <c r="B222">
        <v>3</v>
      </c>
      <c r="C222">
        <v>21.37</v>
      </c>
      <c r="D222">
        <v>27.33</v>
      </c>
      <c r="E222" t="s">
        <v>5</v>
      </c>
    </row>
    <row r="223" spans="1:5" x14ac:dyDescent="0.3">
      <c r="A223" s="8">
        <v>41542</v>
      </c>
      <c r="B223">
        <v>4</v>
      </c>
      <c r="C223">
        <v>21.6</v>
      </c>
      <c r="D223">
        <v>28.72</v>
      </c>
      <c r="E223" t="s">
        <v>5</v>
      </c>
    </row>
    <row r="224" spans="1:5" x14ac:dyDescent="0.3">
      <c r="A224" s="8">
        <v>41542</v>
      </c>
      <c r="B224">
        <v>5</v>
      </c>
      <c r="C224">
        <v>20.63</v>
      </c>
      <c r="D224">
        <v>23.52</v>
      </c>
      <c r="E224" t="s">
        <v>5</v>
      </c>
    </row>
    <row r="225" spans="1:5" x14ac:dyDescent="0.3">
      <c r="A225" s="8">
        <v>41542</v>
      </c>
      <c r="B225">
        <v>6</v>
      </c>
      <c r="C225">
        <v>23.47</v>
      </c>
      <c r="D225">
        <v>23.44</v>
      </c>
      <c r="E225" t="s">
        <v>5</v>
      </c>
    </row>
    <row r="226" spans="1:5" x14ac:dyDescent="0.3">
      <c r="A226" s="8">
        <v>41542</v>
      </c>
      <c r="B226">
        <v>7</v>
      </c>
      <c r="C226">
        <v>31.52</v>
      </c>
      <c r="D226">
        <v>36.619999999999997</v>
      </c>
      <c r="E226" t="s">
        <v>5</v>
      </c>
    </row>
    <row r="227" spans="1:5" x14ac:dyDescent="0.3">
      <c r="A227" s="8">
        <v>41542</v>
      </c>
      <c r="B227">
        <v>8</v>
      </c>
      <c r="C227">
        <v>33.69</v>
      </c>
      <c r="D227">
        <v>45.85</v>
      </c>
      <c r="E227" t="s">
        <v>5</v>
      </c>
    </row>
    <row r="228" spans="1:5" x14ac:dyDescent="0.3">
      <c r="A228" s="8">
        <v>41542</v>
      </c>
      <c r="B228">
        <v>9</v>
      </c>
      <c r="C228">
        <v>32.130000000000003</v>
      </c>
      <c r="D228">
        <v>55.31</v>
      </c>
      <c r="E228" t="s">
        <v>5</v>
      </c>
    </row>
    <row r="229" spans="1:5" x14ac:dyDescent="0.3">
      <c r="A229" s="8">
        <v>41542</v>
      </c>
      <c r="B229">
        <v>10</v>
      </c>
      <c r="C229">
        <v>31.78</v>
      </c>
      <c r="D229">
        <v>44.32</v>
      </c>
      <c r="E229" t="s">
        <v>5</v>
      </c>
    </row>
    <row r="230" spans="1:5" x14ac:dyDescent="0.3">
      <c r="A230" s="8">
        <v>41542</v>
      </c>
      <c r="B230">
        <v>11</v>
      </c>
      <c r="C230">
        <v>34.85</v>
      </c>
      <c r="D230">
        <v>36.32</v>
      </c>
      <c r="E230" t="s">
        <v>5</v>
      </c>
    </row>
    <row r="231" spans="1:5" x14ac:dyDescent="0.3">
      <c r="A231" s="8">
        <v>41542</v>
      </c>
      <c r="B231">
        <v>12</v>
      </c>
      <c r="C231">
        <v>34.520000000000003</v>
      </c>
      <c r="D231">
        <v>30.44</v>
      </c>
      <c r="E231" t="s">
        <v>5</v>
      </c>
    </row>
    <row r="232" spans="1:5" x14ac:dyDescent="0.3">
      <c r="A232" s="8">
        <v>41542</v>
      </c>
      <c r="B232">
        <v>13</v>
      </c>
      <c r="C232">
        <v>34.65</v>
      </c>
      <c r="D232">
        <v>30.3</v>
      </c>
      <c r="E232" t="s">
        <v>5</v>
      </c>
    </row>
    <row r="233" spans="1:5" x14ac:dyDescent="0.3">
      <c r="A233" s="8">
        <v>41542</v>
      </c>
      <c r="B233">
        <v>14</v>
      </c>
      <c r="C233">
        <v>34.65</v>
      </c>
      <c r="D233">
        <v>33.4</v>
      </c>
      <c r="E233" t="s">
        <v>5</v>
      </c>
    </row>
    <row r="234" spans="1:5" x14ac:dyDescent="0.3">
      <c r="A234" s="8">
        <v>41542</v>
      </c>
      <c r="B234">
        <v>15</v>
      </c>
      <c r="C234">
        <v>34.630000000000003</v>
      </c>
      <c r="D234">
        <v>39.07</v>
      </c>
      <c r="E234" t="s">
        <v>5</v>
      </c>
    </row>
    <row r="235" spans="1:5" x14ac:dyDescent="0.3">
      <c r="A235" s="8">
        <v>41542</v>
      </c>
      <c r="B235">
        <v>16</v>
      </c>
      <c r="C235">
        <v>34.56</v>
      </c>
      <c r="D235">
        <v>33.54</v>
      </c>
      <c r="E235" t="s">
        <v>5</v>
      </c>
    </row>
    <row r="236" spans="1:5" x14ac:dyDescent="0.3">
      <c r="A236" s="8">
        <v>41542</v>
      </c>
      <c r="B236">
        <v>17</v>
      </c>
      <c r="C236">
        <v>34.409999999999997</v>
      </c>
      <c r="D236">
        <v>33.549999999999997</v>
      </c>
      <c r="E236" t="s">
        <v>5</v>
      </c>
    </row>
    <row r="237" spans="1:5" x14ac:dyDescent="0.3">
      <c r="A237" s="8">
        <v>41542</v>
      </c>
      <c r="B237">
        <v>18</v>
      </c>
      <c r="C237">
        <v>34.619999999999997</v>
      </c>
      <c r="D237">
        <v>34.96</v>
      </c>
      <c r="E237" t="s">
        <v>5</v>
      </c>
    </row>
    <row r="238" spans="1:5" x14ac:dyDescent="0.3">
      <c r="A238" s="8">
        <v>41542</v>
      </c>
      <c r="B238">
        <v>19</v>
      </c>
      <c r="C238">
        <v>34.340000000000003</v>
      </c>
      <c r="D238">
        <v>32.270000000000003</v>
      </c>
      <c r="E238" t="s">
        <v>5</v>
      </c>
    </row>
    <row r="239" spans="1:5" x14ac:dyDescent="0.3">
      <c r="A239" s="8">
        <v>41542</v>
      </c>
      <c r="B239">
        <v>20</v>
      </c>
      <c r="C239">
        <v>40.83</v>
      </c>
      <c r="D239">
        <v>35.14</v>
      </c>
      <c r="E239" t="s">
        <v>5</v>
      </c>
    </row>
    <row r="240" spans="1:5" x14ac:dyDescent="0.3">
      <c r="A240" s="8">
        <v>41542</v>
      </c>
      <c r="B240">
        <v>21</v>
      </c>
      <c r="C240">
        <v>34.619999999999997</v>
      </c>
      <c r="D240">
        <v>36.06</v>
      </c>
      <c r="E240" t="s">
        <v>5</v>
      </c>
    </row>
    <row r="241" spans="1:5" x14ac:dyDescent="0.3">
      <c r="A241" s="8">
        <v>41542</v>
      </c>
      <c r="B241">
        <v>22</v>
      </c>
      <c r="C241">
        <v>33.700000000000003</v>
      </c>
      <c r="D241">
        <v>29.79</v>
      </c>
      <c r="E241" t="s">
        <v>5</v>
      </c>
    </row>
    <row r="242" spans="1:5" x14ac:dyDescent="0.3">
      <c r="A242" s="8">
        <v>41542</v>
      </c>
      <c r="B242">
        <v>23</v>
      </c>
      <c r="C242">
        <v>31.02</v>
      </c>
      <c r="D242">
        <v>24.8</v>
      </c>
      <c r="E242" t="s">
        <v>5</v>
      </c>
    </row>
    <row r="243" spans="1:5" x14ac:dyDescent="0.3">
      <c r="A243" s="8">
        <v>41542</v>
      </c>
      <c r="B243">
        <v>24</v>
      </c>
      <c r="C243">
        <v>26.53</v>
      </c>
      <c r="D243">
        <v>25.5</v>
      </c>
      <c r="E243" t="s">
        <v>5</v>
      </c>
    </row>
    <row r="244" spans="1:5" x14ac:dyDescent="0.3">
      <c r="A244" s="8">
        <v>41543</v>
      </c>
      <c r="B244">
        <v>1</v>
      </c>
      <c r="C244">
        <v>25.76</v>
      </c>
      <c r="D244">
        <v>23.9</v>
      </c>
      <c r="E244" t="s">
        <v>5</v>
      </c>
    </row>
    <row r="245" spans="1:5" x14ac:dyDescent="0.3">
      <c r="A245" s="8">
        <v>41543</v>
      </c>
      <c r="B245">
        <v>2</v>
      </c>
      <c r="C245">
        <v>24.69</v>
      </c>
      <c r="D245">
        <v>23.06</v>
      </c>
      <c r="E245" t="s">
        <v>5</v>
      </c>
    </row>
    <row r="246" spans="1:5" x14ac:dyDescent="0.3">
      <c r="A246" s="8">
        <v>41543</v>
      </c>
      <c r="B246">
        <v>3</v>
      </c>
      <c r="C246">
        <v>23.37</v>
      </c>
      <c r="D246">
        <v>23.95</v>
      </c>
      <c r="E246" t="s">
        <v>5</v>
      </c>
    </row>
    <row r="247" spans="1:5" x14ac:dyDescent="0.3">
      <c r="A247" s="8">
        <v>41543</v>
      </c>
      <c r="B247">
        <v>4</v>
      </c>
      <c r="C247">
        <v>21.97</v>
      </c>
      <c r="D247">
        <v>22.53</v>
      </c>
      <c r="E247" t="s">
        <v>5</v>
      </c>
    </row>
    <row r="248" spans="1:5" x14ac:dyDescent="0.3">
      <c r="A248" s="8">
        <v>41543</v>
      </c>
      <c r="B248">
        <v>5</v>
      </c>
      <c r="C248">
        <v>23.94</v>
      </c>
      <c r="D248">
        <v>17.559999999999999</v>
      </c>
      <c r="E248" t="s">
        <v>5</v>
      </c>
    </row>
    <row r="249" spans="1:5" x14ac:dyDescent="0.3">
      <c r="A249" s="8">
        <v>41543</v>
      </c>
      <c r="B249">
        <v>6</v>
      </c>
      <c r="C249">
        <v>26.04</v>
      </c>
      <c r="D249">
        <v>16.7</v>
      </c>
      <c r="E249" t="s">
        <v>5</v>
      </c>
    </row>
    <row r="250" spans="1:5" x14ac:dyDescent="0.3">
      <c r="A250" s="8">
        <v>41543</v>
      </c>
      <c r="B250">
        <v>7</v>
      </c>
      <c r="C250">
        <v>30.49</v>
      </c>
      <c r="D250">
        <v>23.02</v>
      </c>
      <c r="E250" t="s">
        <v>5</v>
      </c>
    </row>
    <row r="251" spans="1:5" x14ac:dyDescent="0.3">
      <c r="A251" s="8">
        <v>41543</v>
      </c>
      <c r="B251">
        <v>8</v>
      </c>
      <c r="C251">
        <v>33.590000000000003</v>
      </c>
      <c r="D251">
        <v>32.619999999999997</v>
      </c>
      <c r="E251" t="s">
        <v>5</v>
      </c>
    </row>
    <row r="252" spans="1:5" x14ac:dyDescent="0.3">
      <c r="A252" s="8">
        <v>41543</v>
      </c>
      <c r="B252">
        <v>9</v>
      </c>
      <c r="C252">
        <v>31.89</v>
      </c>
      <c r="D252">
        <v>28.54</v>
      </c>
      <c r="E252" t="s">
        <v>5</v>
      </c>
    </row>
    <row r="253" spans="1:5" x14ac:dyDescent="0.3">
      <c r="A253" s="8">
        <v>41543</v>
      </c>
      <c r="B253">
        <v>10</v>
      </c>
      <c r="C253">
        <v>34.130000000000003</v>
      </c>
      <c r="D253">
        <v>28.5</v>
      </c>
      <c r="E253" t="s">
        <v>5</v>
      </c>
    </row>
    <row r="254" spans="1:5" x14ac:dyDescent="0.3">
      <c r="A254" s="8">
        <v>41543</v>
      </c>
      <c r="B254">
        <v>11</v>
      </c>
      <c r="C254">
        <v>37.979999999999997</v>
      </c>
      <c r="D254">
        <v>32.22</v>
      </c>
      <c r="E254" t="s">
        <v>5</v>
      </c>
    </row>
    <row r="255" spans="1:5" x14ac:dyDescent="0.3">
      <c r="A255" s="8">
        <v>41543</v>
      </c>
      <c r="B255">
        <v>12</v>
      </c>
      <c r="C255">
        <v>37.520000000000003</v>
      </c>
      <c r="D255">
        <v>32.799999999999997</v>
      </c>
      <c r="E255" t="s">
        <v>5</v>
      </c>
    </row>
    <row r="256" spans="1:5" x14ac:dyDescent="0.3">
      <c r="A256" s="8">
        <v>41543</v>
      </c>
      <c r="B256">
        <v>13</v>
      </c>
      <c r="C256">
        <v>36.08</v>
      </c>
      <c r="D256">
        <v>35.229999999999997</v>
      </c>
      <c r="E256" t="s">
        <v>5</v>
      </c>
    </row>
    <row r="257" spans="1:5" x14ac:dyDescent="0.3">
      <c r="A257" s="8">
        <v>41543</v>
      </c>
      <c r="B257">
        <v>14</v>
      </c>
      <c r="C257">
        <v>37.630000000000003</v>
      </c>
      <c r="D257">
        <v>35.880000000000003</v>
      </c>
      <c r="E257" t="s">
        <v>5</v>
      </c>
    </row>
    <row r="258" spans="1:5" x14ac:dyDescent="0.3">
      <c r="A258" s="8">
        <v>41543</v>
      </c>
      <c r="B258">
        <v>15</v>
      </c>
      <c r="C258">
        <v>36.450000000000003</v>
      </c>
      <c r="D258">
        <v>31</v>
      </c>
      <c r="E258" t="s">
        <v>5</v>
      </c>
    </row>
    <row r="259" spans="1:5" x14ac:dyDescent="0.3">
      <c r="A259" s="8">
        <v>41543</v>
      </c>
      <c r="B259">
        <v>16</v>
      </c>
      <c r="C259">
        <v>37.159999999999997</v>
      </c>
      <c r="D259">
        <v>30.03</v>
      </c>
      <c r="E259" t="s">
        <v>5</v>
      </c>
    </row>
    <row r="260" spans="1:5" x14ac:dyDescent="0.3">
      <c r="A260" s="8">
        <v>41543</v>
      </c>
      <c r="B260">
        <v>17</v>
      </c>
      <c r="C260">
        <v>35.89</v>
      </c>
      <c r="D260">
        <v>31.6</v>
      </c>
      <c r="E260" t="s">
        <v>5</v>
      </c>
    </row>
    <row r="261" spans="1:5" x14ac:dyDescent="0.3">
      <c r="A261" s="8">
        <v>41543</v>
      </c>
      <c r="B261">
        <v>18</v>
      </c>
      <c r="C261">
        <v>34.549999999999997</v>
      </c>
      <c r="D261">
        <v>31.6</v>
      </c>
      <c r="E261" t="s">
        <v>5</v>
      </c>
    </row>
    <row r="262" spans="1:5" x14ac:dyDescent="0.3">
      <c r="A262" s="8">
        <v>41543</v>
      </c>
      <c r="B262">
        <v>19</v>
      </c>
      <c r="C262">
        <v>38.090000000000003</v>
      </c>
      <c r="D262">
        <v>32.770000000000003</v>
      </c>
      <c r="E262" t="s">
        <v>5</v>
      </c>
    </row>
    <row r="263" spans="1:5" x14ac:dyDescent="0.3">
      <c r="A263" s="8">
        <v>41543</v>
      </c>
      <c r="B263">
        <v>20</v>
      </c>
      <c r="C263">
        <v>40.65</v>
      </c>
      <c r="D263">
        <v>33.68</v>
      </c>
      <c r="E263" t="s">
        <v>5</v>
      </c>
    </row>
    <row r="264" spans="1:5" x14ac:dyDescent="0.3">
      <c r="A264" s="8">
        <v>41543</v>
      </c>
      <c r="B264">
        <v>21</v>
      </c>
      <c r="C264">
        <v>37.049999999999997</v>
      </c>
      <c r="D264">
        <v>31.06</v>
      </c>
      <c r="E264" t="s">
        <v>5</v>
      </c>
    </row>
    <row r="265" spans="1:5" x14ac:dyDescent="0.3">
      <c r="A265" s="8">
        <v>41543</v>
      </c>
      <c r="B265">
        <v>22</v>
      </c>
      <c r="C265">
        <v>31.68</v>
      </c>
      <c r="D265">
        <v>26.04</v>
      </c>
      <c r="E265" t="s">
        <v>5</v>
      </c>
    </row>
    <row r="266" spans="1:5" x14ac:dyDescent="0.3">
      <c r="A266" s="8">
        <v>41543</v>
      </c>
      <c r="B266">
        <v>23</v>
      </c>
      <c r="C266">
        <v>28.05</v>
      </c>
      <c r="D266">
        <v>23.71</v>
      </c>
      <c r="E266" t="s">
        <v>5</v>
      </c>
    </row>
    <row r="267" spans="1:5" x14ac:dyDescent="0.3">
      <c r="A267" s="8">
        <v>41543</v>
      </c>
      <c r="B267">
        <v>24</v>
      </c>
      <c r="C267">
        <v>26.06</v>
      </c>
      <c r="D267">
        <v>25.33</v>
      </c>
      <c r="E267" t="s">
        <v>5</v>
      </c>
    </row>
    <row r="268" spans="1:5" x14ac:dyDescent="0.3">
      <c r="A268" s="8">
        <v>41544</v>
      </c>
      <c r="B268">
        <v>1</v>
      </c>
      <c r="C268">
        <v>24.48</v>
      </c>
      <c r="D268">
        <v>31.76</v>
      </c>
      <c r="E268" t="s">
        <v>5</v>
      </c>
    </row>
    <row r="269" spans="1:5" x14ac:dyDescent="0.3">
      <c r="A269" s="8">
        <v>41544</v>
      </c>
      <c r="B269">
        <v>2</v>
      </c>
      <c r="C269">
        <v>21.79</v>
      </c>
      <c r="D269">
        <v>22.94</v>
      </c>
      <c r="E269" t="s">
        <v>5</v>
      </c>
    </row>
    <row r="270" spans="1:5" x14ac:dyDescent="0.3">
      <c r="A270" s="8">
        <v>41544</v>
      </c>
      <c r="B270">
        <v>3</v>
      </c>
      <c r="C270">
        <v>20.75</v>
      </c>
      <c r="D270">
        <v>22.36</v>
      </c>
      <c r="E270" t="s">
        <v>5</v>
      </c>
    </row>
    <row r="271" spans="1:5" x14ac:dyDescent="0.3">
      <c r="A271" s="8">
        <v>41544</v>
      </c>
      <c r="B271">
        <v>4</v>
      </c>
      <c r="C271">
        <v>20.78</v>
      </c>
      <c r="D271">
        <v>20.95</v>
      </c>
      <c r="E271" t="s">
        <v>5</v>
      </c>
    </row>
    <row r="272" spans="1:5" x14ac:dyDescent="0.3">
      <c r="A272" s="8">
        <v>41544</v>
      </c>
      <c r="B272">
        <v>5</v>
      </c>
      <c r="C272">
        <v>20.85</v>
      </c>
      <c r="D272">
        <v>22.32</v>
      </c>
      <c r="E272" t="s">
        <v>5</v>
      </c>
    </row>
    <row r="273" spans="1:5" x14ac:dyDescent="0.3">
      <c r="A273" s="8">
        <v>41544</v>
      </c>
      <c r="B273">
        <v>6</v>
      </c>
      <c r="C273">
        <v>24.23</v>
      </c>
      <c r="D273">
        <v>22.02</v>
      </c>
      <c r="E273" t="s">
        <v>5</v>
      </c>
    </row>
    <row r="274" spans="1:5" x14ac:dyDescent="0.3">
      <c r="A274" s="8">
        <v>41544</v>
      </c>
      <c r="B274">
        <v>7</v>
      </c>
      <c r="C274">
        <v>29.5</v>
      </c>
      <c r="D274">
        <v>30.8</v>
      </c>
      <c r="E274" t="s">
        <v>5</v>
      </c>
    </row>
    <row r="275" spans="1:5" x14ac:dyDescent="0.3">
      <c r="A275" s="8">
        <v>41544</v>
      </c>
      <c r="B275">
        <v>8</v>
      </c>
      <c r="C275">
        <v>35.85</v>
      </c>
      <c r="D275">
        <v>37.75</v>
      </c>
      <c r="E275" t="s">
        <v>5</v>
      </c>
    </row>
    <row r="276" spans="1:5" x14ac:dyDescent="0.3">
      <c r="A276" s="8">
        <v>41544</v>
      </c>
      <c r="B276">
        <v>9</v>
      </c>
      <c r="C276">
        <v>30.49</v>
      </c>
      <c r="D276">
        <v>32.229999999999997</v>
      </c>
      <c r="E276" t="s">
        <v>5</v>
      </c>
    </row>
    <row r="277" spans="1:5" x14ac:dyDescent="0.3">
      <c r="A277" s="8">
        <v>41544</v>
      </c>
      <c r="B277">
        <v>10</v>
      </c>
      <c r="C277">
        <v>31.75</v>
      </c>
      <c r="D277">
        <v>34.159999999999997</v>
      </c>
      <c r="E277" t="s">
        <v>5</v>
      </c>
    </row>
    <row r="278" spans="1:5" x14ac:dyDescent="0.3">
      <c r="A278" s="8">
        <v>41544</v>
      </c>
      <c r="B278">
        <v>11</v>
      </c>
      <c r="C278">
        <v>32.83</v>
      </c>
      <c r="D278">
        <v>31.84</v>
      </c>
      <c r="E278" t="s">
        <v>5</v>
      </c>
    </row>
    <row r="279" spans="1:5" x14ac:dyDescent="0.3">
      <c r="A279" s="8">
        <v>41544</v>
      </c>
      <c r="B279">
        <v>12</v>
      </c>
      <c r="C279">
        <v>32.64</v>
      </c>
      <c r="D279">
        <v>30.64</v>
      </c>
      <c r="E279" t="s">
        <v>5</v>
      </c>
    </row>
    <row r="280" spans="1:5" x14ac:dyDescent="0.3">
      <c r="A280" s="8">
        <v>41544</v>
      </c>
      <c r="B280">
        <v>13</v>
      </c>
      <c r="C280">
        <v>33.69</v>
      </c>
      <c r="D280">
        <v>32.950000000000003</v>
      </c>
      <c r="E280" t="s">
        <v>5</v>
      </c>
    </row>
    <row r="281" spans="1:5" x14ac:dyDescent="0.3">
      <c r="A281" s="8">
        <v>41544</v>
      </c>
      <c r="B281">
        <v>14</v>
      </c>
      <c r="C281">
        <v>34.79</v>
      </c>
      <c r="D281">
        <v>31.46</v>
      </c>
      <c r="E281" t="s">
        <v>5</v>
      </c>
    </row>
    <row r="282" spans="1:5" x14ac:dyDescent="0.3">
      <c r="A282" s="8">
        <v>41544</v>
      </c>
      <c r="B282">
        <v>15</v>
      </c>
      <c r="C282">
        <v>34.82</v>
      </c>
      <c r="D282">
        <v>28.94</v>
      </c>
      <c r="E282" t="s">
        <v>5</v>
      </c>
    </row>
    <row r="283" spans="1:5" x14ac:dyDescent="0.3">
      <c r="A283" s="8">
        <v>41544</v>
      </c>
      <c r="B283">
        <v>16</v>
      </c>
      <c r="C283">
        <v>33.880000000000003</v>
      </c>
      <c r="D283">
        <v>27.84</v>
      </c>
      <c r="E283" t="s">
        <v>5</v>
      </c>
    </row>
    <row r="284" spans="1:5" x14ac:dyDescent="0.3">
      <c r="A284" s="8">
        <v>41544</v>
      </c>
      <c r="B284">
        <v>17</v>
      </c>
      <c r="C284">
        <v>32.97</v>
      </c>
      <c r="D284">
        <v>27.06</v>
      </c>
      <c r="E284" t="s">
        <v>5</v>
      </c>
    </row>
    <row r="285" spans="1:5" x14ac:dyDescent="0.3">
      <c r="A285" s="8">
        <v>41544</v>
      </c>
      <c r="B285">
        <v>18</v>
      </c>
      <c r="C285">
        <v>31.62</v>
      </c>
      <c r="D285">
        <v>27.43</v>
      </c>
      <c r="E285" t="s">
        <v>5</v>
      </c>
    </row>
    <row r="286" spans="1:5" x14ac:dyDescent="0.3">
      <c r="A286" s="8">
        <v>41544</v>
      </c>
      <c r="B286">
        <v>19</v>
      </c>
      <c r="C286">
        <v>31.13</v>
      </c>
      <c r="D286">
        <v>27.98</v>
      </c>
      <c r="E286" t="s">
        <v>5</v>
      </c>
    </row>
    <row r="287" spans="1:5" x14ac:dyDescent="0.3">
      <c r="A287" s="8">
        <v>41544</v>
      </c>
      <c r="B287">
        <v>20</v>
      </c>
      <c r="C287">
        <v>37.619999999999997</v>
      </c>
      <c r="D287">
        <v>27.2</v>
      </c>
      <c r="E287" t="s">
        <v>5</v>
      </c>
    </row>
    <row r="288" spans="1:5" x14ac:dyDescent="0.3">
      <c r="A288" s="8">
        <v>41544</v>
      </c>
      <c r="B288">
        <v>21</v>
      </c>
      <c r="C288">
        <v>31.66</v>
      </c>
      <c r="D288">
        <v>29.4</v>
      </c>
      <c r="E288" t="s">
        <v>5</v>
      </c>
    </row>
    <row r="289" spans="1:5" x14ac:dyDescent="0.3">
      <c r="A289" s="8">
        <v>41544</v>
      </c>
      <c r="B289">
        <v>22</v>
      </c>
      <c r="C289">
        <v>28.99</v>
      </c>
      <c r="D289">
        <v>29.51</v>
      </c>
      <c r="E289" t="s">
        <v>5</v>
      </c>
    </row>
    <row r="290" spans="1:5" x14ac:dyDescent="0.3">
      <c r="A290" s="8">
        <v>41544</v>
      </c>
      <c r="B290">
        <v>23</v>
      </c>
      <c r="C290">
        <v>28.75</v>
      </c>
      <c r="D290">
        <v>31.7</v>
      </c>
      <c r="E290" t="s">
        <v>5</v>
      </c>
    </row>
    <row r="291" spans="1:5" x14ac:dyDescent="0.3">
      <c r="A291" s="8">
        <v>41544</v>
      </c>
      <c r="B291">
        <v>24</v>
      </c>
      <c r="C291">
        <v>24.17</v>
      </c>
      <c r="D291">
        <v>28.41</v>
      </c>
      <c r="E291" t="s">
        <v>5</v>
      </c>
    </row>
    <row r="292" spans="1:5" x14ac:dyDescent="0.3">
      <c r="A292" s="8">
        <v>41545</v>
      </c>
      <c r="B292">
        <v>1</v>
      </c>
      <c r="C292">
        <v>28.26</v>
      </c>
      <c r="D292">
        <v>27.94</v>
      </c>
      <c r="E292" t="s">
        <v>5</v>
      </c>
    </row>
    <row r="293" spans="1:5" x14ac:dyDescent="0.3">
      <c r="A293" s="8">
        <v>41545</v>
      </c>
      <c r="B293">
        <v>2</v>
      </c>
      <c r="C293">
        <v>25.33</v>
      </c>
      <c r="D293">
        <v>23.47</v>
      </c>
      <c r="E293" t="s">
        <v>5</v>
      </c>
    </row>
    <row r="294" spans="1:5" x14ac:dyDescent="0.3">
      <c r="A294" s="8">
        <v>41545</v>
      </c>
      <c r="B294">
        <v>3</v>
      </c>
      <c r="C294">
        <v>23.04</v>
      </c>
      <c r="D294">
        <v>20</v>
      </c>
      <c r="E294" t="s">
        <v>5</v>
      </c>
    </row>
    <row r="295" spans="1:5" x14ac:dyDescent="0.3">
      <c r="A295" s="8">
        <v>41545</v>
      </c>
      <c r="B295">
        <v>4</v>
      </c>
      <c r="C295">
        <v>21.74</v>
      </c>
      <c r="D295">
        <v>19.89</v>
      </c>
      <c r="E295" t="s">
        <v>5</v>
      </c>
    </row>
    <row r="296" spans="1:5" x14ac:dyDescent="0.3">
      <c r="A296" s="8">
        <v>41545</v>
      </c>
      <c r="B296">
        <v>5</v>
      </c>
      <c r="C296">
        <v>21.64</v>
      </c>
      <c r="D296">
        <v>21.31</v>
      </c>
      <c r="E296" t="s">
        <v>5</v>
      </c>
    </row>
    <row r="297" spans="1:5" x14ac:dyDescent="0.3">
      <c r="A297" s="8">
        <v>41545</v>
      </c>
      <c r="B297">
        <v>6</v>
      </c>
      <c r="C297">
        <v>21.69</v>
      </c>
      <c r="D297">
        <v>21.71</v>
      </c>
      <c r="E297" t="s">
        <v>5</v>
      </c>
    </row>
    <row r="298" spans="1:5" x14ac:dyDescent="0.3">
      <c r="A298" s="8">
        <v>41545</v>
      </c>
      <c r="B298">
        <v>7</v>
      </c>
      <c r="C298">
        <v>21.6</v>
      </c>
      <c r="D298">
        <v>24.77</v>
      </c>
      <c r="E298" t="s">
        <v>5</v>
      </c>
    </row>
    <row r="299" spans="1:5" x14ac:dyDescent="0.3">
      <c r="A299" s="8">
        <v>41545</v>
      </c>
      <c r="B299">
        <v>8</v>
      </c>
      <c r="C299">
        <v>26.03</v>
      </c>
      <c r="D299">
        <v>34.909999999999997</v>
      </c>
      <c r="E299" t="s">
        <v>5</v>
      </c>
    </row>
    <row r="300" spans="1:5" x14ac:dyDescent="0.3">
      <c r="A300" s="8">
        <v>41545</v>
      </c>
      <c r="B300">
        <v>9</v>
      </c>
      <c r="C300">
        <v>30.18</v>
      </c>
      <c r="D300">
        <v>37.5</v>
      </c>
      <c r="E300" t="s">
        <v>5</v>
      </c>
    </row>
    <row r="301" spans="1:5" x14ac:dyDescent="0.3">
      <c r="A301" s="8">
        <v>41545</v>
      </c>
      <c r="B301">
        <v>10</v>
      </c>
      <c r="C301">
        <v>30.08</v>
      </c>
      <c r="D301">
        <v>28.48</v>
      </c>
      <c r="E301" t="s">
        <v>5</v>
      </c>
    </row>
    <row r="302" spans="1:5" x14ac:dyDescent="0.3">
      <c r="A302" s="8">
        <v>41545</v>
      </c>
      <c r="B302">
        <v>11</v>
      </c>
      <c r="C302">
        <v>32.54</v>
      </c>
      <c r="D302">
        <v>27.78</v>
      </c>
      <c r="E302" t="s">
        <v>5</v>
      </c>
    </row>
    <row r="303" spans="1:5" x14ac:dyDescent="0.3">
      <c r="A303" s="8">
        <v>41545</v>
      </c>
      <c r="B303">
        <v>12</v>
      </c>
      <c r="C303">
        <v>32.83</v>
      </c>
      <c r="D303">
        <v>27.78</v>
      </c>
      <c r="E303" t="s">
        <v>5</v>
      </c>
    </row>
    <row r="304" spans="1:5" x14ac:dyDescent="0.3">
      <c r="A304" s="8">
        <v>41545</v>
      </c>
      <c r="B304">
        <v>13</v>
      </c>
      <c r="C304">
        <v>31.86</v>
      </c>
      <c r="D304">
        <v>27.69</v>
      </c>
      <c r="E304" t="s">
        <v>5</v>
      </c>
    </row>
    <row r="305" spans="1:5" x14ac:dyDescent="0.3">
      <c r="A305" s="8">
        <v>41545</v>
      </c>
      <c r="B305">
        <v>14</v>
      </c>
      <c r="C305">
        <v>29.87</v>
      </c>
      <c r="D305">
        <v>27.6</v>
      </c>
      <c r="E305" t="s">
        <v>5</v>
      </c>
    </row>
    <row r="306" spans="1:5" x14ac:dyDescent="0.3">
      <c r="A306" s="8">
        <v>41545</v>
      </c>
      <c r="B306">
        <v>15</v>
      </c>
      <c r="C306">
        <v>29.32</v>
      </c>
      <c r="D306">
        <v>26.13</v>
      </c>
      <c r="E306" t="s">
        <v>5</v>
      </c>
    </row>
    <row r="307" spans="1:5" x14ac:dyDescent="0.3">
      <c r="A307" s="8">
        <v>41545</v>
      </c>
      <c r="B307">
        <v>16</v>
      </c>
      <c r="C307">
        <v>28.75</v>
      </c>
      <c r="D307">
        <v>25.16</v>
      </c>
      <c r="E307" t="s">
        <v>5</v>
      </c>
    </row>
    <row r="308" spans="1:5" x14ac:dyDescent="0.3">
      <c r="A308" s="8">
        <v>41545</v>
      </c>
      <c r="B308">
        <v>17</v>
      </c>
      <c r="C308">
        <v>29.53</v>
      </c>
      <c r="D308">
        <v>25.85</v>
      </c>
      <c r="E308" t="s">
        <v>5</v>
      </c>
    </row>
    <row r="309" spans="1:5" x14ac:dyDescent="0.3">
      <c r="A309" s="8">
        <v>41545</v>
      </c>
      <c r="B309">
        <v>18</v>
      </c>
      <c r="C309">
        <v>29.87</v>
      </c>
      <c r="D309">
        <v>28.53</v>
      </c>
      <c r="E309" t="s">
        <v>5</v>
      </c>
    </row>
    <row r="310" spans="1:5" x14ac:dyDescent="0.3">
      <c r="A310" s="8">
        <v>41545</v>
      </c>
      <c r="B310">
        <v>19</v>
      </c>
      <c r="C310">
        <v>30.86</v>
      </c>
      <c r="D310">
        <v>28.93</v>
      </c>
      <c r="E310" t="s">
        <v>5</v>
      </c>
    </row>
    <row r="311" spans="1:5" x14ac:dyDescent="0.3">
      <c r="A311" s="8">
        <v>41545</v>
      </c>
      <c r="B311">
        <v>20</v>
      </c>
      <c r="C311">
        <v>36.450000000000003</v>
      </c>
      <c r="D311">
        <v>31.62</v>
      </c>
      <c r="E311" t="s">
        <v>5</v>
      </c>
    </row>
    <row r="312" spans="1:5" x14ac:dyDescent="0.3">
      <c r="A312" s="8">
        <v>41545</v>
      </c>
      <c r="B312">
        <v>21</v>
      </c>
      <c r="C312">
        <v>30.36</v>
      </c>
      <c r="D312">
        <v>32.270000000000003</v>
      </c>
      <c r="E312" t="s">
        <v>5</v>
      </c>
    </row>
    <row r="313" spans="1:5" x14ac:dyDescent="0.3">
      <c r="A313" s="8">
        <v>41545</v>
      </c>
      <c r="B313">
        <v>22</v>
      </c>
      <c r="C313">
        <v>28.6</v>
      </c>
      <c r="D313">
        <v>25.14</v>
      </c>
      <c r="E313" t="s">
        <v>5</v>
      </c>
    </row>
    <row r="314" spans="1:5" x14ac:dyDescent="0.3">
      <c r="A314" s="8">
        <v>41545</v>
      </c>
      <c r="B314">
        <v>23</v>
      </c>
      <c r="C314">
        <v>28.35</v>
      </c>
      <c r="D314">
        <v>35.57</v>
      </c>
      <c r="E314" t="s">
        <v>5</v>
      </c>
    </row>
    <row r="315" spans="1:5" x14ac:dyDescent="0.3">
      <c r="A315" s="8">
        <v>41545</v>
      </c>
      <c r="B315">
        <v>24</v>
      </c>
      <c r="C315">
        <v>24.89</v>
      </c>
      <c r="D315">
        <v>30.12</v>
      </c>
      <c r="E315" t="s">
        <v>5</v>
      </c>
    </row>
    <row r="316" spans="1:5" x14ac:dyDescent="0.3">
      <c r="A316" s="8">
        <v>41546</v>
      </c>
      <c r="B316">
        <v>1</v>
      </c>
      <c r="C316">
        <v>25.21</v>
      </c>
      <c r="D316">
        <v>32.799999999999997</v>
      </c>
      <c r="E316" t="s">
        <v>5</v>
      </c>
    </row>
    <row r="317" spans="1:5" x14ac:dyDescent="0.3">
      <c r="A317" s="8">
        <v>41546</v>
      </c>
      <c r="B317">
        <v>2</v>
      </c>
      <c r="C317">
        <v>23.83</v>
      </c>
      <c r="D317">
        <v>26.35</v>
      </c>
      <c r="E317" t="s">
        <v>5</v>
      </c>
    </row>
    <row r="318" spans="1:5" x14ac:dyDescent="0.3">
      <c r="A318" s="8">
        <v>41546</v>
      </c>
      <c r="B318">
        <v>3</v>
      </c>
      <c r="C318">
        <v>22.61</v>
      </c>
      <c r="D318">
        <v>23.35</v>
      </c>
      <c r="E318" t="s">
        <v>5</v>
      </c>
    </row>
    <row r="319" spans="1:5" x14ac:dyDescent="0.3">
      <c r="A319" s="8">
        <v>41546</v>
      </c>
      <c r="B319">
        <v>4</v>
      </c>
      <c r="C319">
        <v>21.24</v>
      </c>
      <c r="D319">
        <v>22.01</v>
      </c>
      <c r="E319" t="s">
        <v>5</v>
      </c>
    </row>
    <row r="320" spans="1:5" x14ac:dyDescent="0.3">
      <c r="A320" s="8">
        <v>41546</v>
      </c>
      <c r="B320">
        <v>5</v>
      </c>
      <c r="C320">
        <v>21.04</v>
      </c>
      <c r="D320">
        <v>18.850000000000001</v>
      </c>
      <c r="E320" t="s">
        <v>5</v>
      </c>
    </row>
    <row r="321" spans="1:5" x14ac:dyDescent="0.3">
      <c r="A321" s="8">
        <v>41546</v>
      </c>
      <c r="B321">
        <v>6</v>
      </c>
      <c r="C321">
        <v>20.27</v>
      </c>
      <c r="D321">
        <v>20.010000000000002</v>
      </c>
      <c r="E321" t="s">
        <v>5</v>
      </c>
    </row>
    <row r="322" spans="1:5" x14ac:dyDescent="0.3">
      <c r="A322" s="8">
        <v>41546</v>
      </c>
      <c r="B322">
        <v>7</v>
      </c>
      <c r="C322">
        <v>24.07</v>
      </c>
      <c r="D322">
        <v>15.42</v>
      </c>
      <c r="E322" t="s">
        <v>5</v>
      </c>
    </row>
    <row r="323" spans="1:5" x14ac:dyDescent="0.3">
      <c r="A323" s="8">
        <v>41546</v>
      </c>
      <c r="B323">
        <v>8</v>
      </c>
      <c r="C323">
        <v>26.58</v>
      </c>
      <c r="D323">
        <v>20</v>
      </c>
      <c r="E323" t="s">
        <v>5</v>
      </c>
    </row>
    <row r="324" spans="1:5" x14ac:dyDescent="0.3">
      <c r="A324" s="8">
        <v>41546</v>
      </c>
      <c r="B324">
        <v>9</v>
      </c>
      <c r="C324">
        <v>29.31</v>
      </c>
      <c r="D324">
        <v>22.77</v>
      </c>
      <c r="E324" t="s">
        <v>5</v>
      </c>
    </row>
    <row r="325" spans="1:5" x14ac:dyDescent="0.3">
      <c r="A325" s="8">
        <v>41546</v>
      </c>
      <c r="B325">
        <v>10</v>
      </c>
      <c r="C325">
        <v>29.32</v>
      </c>
      <c r="D325">
        <v>21.98</v>
      </c>
      <c r="E325" t="s">
        <v>5</v>
      </c>
    </row>
    <row r="326" spans="1:5" x14ac:dyDescent="0.3">
      <c r="A326" s="8">
        <v>41546</v>
      </c>
      <c r="B326">
        <v>11</v>
      </c>
      <c r="C326">
        <v>29.42</v>
      </c>
      <c r="D326">
        <v>25.56</v>
      </c>
      <c r="E326" t="s">
        <v>5</v>
      </c>
    </row>
    <row r="327" spans="1:5" x14ac:dyDescent="0.3">
      <c r="A327" s="8">
        <v>41546</v>
      </c>
      <c r="B327">
        <v>12</v>
      </c>
      <c r="C327">
        <v>29.97</v>
      </c>
      <c r="D327">
        <v>26.26</v>
      </c>
      <c r="E327" t="s">
        <v>5</v>
      </c>
    </row>
    <row r="328" spans="1:5" x14ac:dyDescent="0.3">
      <c r="A328" s="8">
        <v>41546</v>
      </c>
      <c r="B328">
        <v>13</v>
      </c>
      <c r="C328">
        <v>31.82</v>
      </c>
      <c r="D328">
        <v>26.31</v>
      </c>
      <c r="E328" t="s">
        <v>5</v>
      </c>
    </row>
    <row r="329" spans="1:5" x14ac:dyDescent="0.3">
      <c r="A329" s="8">
        <v>41546</v>
      </c>
      <c r="B329">
        <v>14</v>
      </c>
      <c r="C329">
        <v>29.88</v>
      </c>
      <c r="D329">
        <v>26.32</v>
      </c>
      <c r="E329" t="s">
        <v>5</v>
      </c>
    </row>
    <row r="330" spans="1:5" x14ac:dyDescent="0.3">
      <c r="A330" s="8">
        <v>41546</v>
      </c>
      <c r="B330">
        <v>15</v>
      </c>
      <c r="C330">
        <v>29.72</v>
      </c>
      <c r="D330">
        <v>26.34</v>
      </c>
      <c r="E330" t="s">
        <v>5</v>
      </c>
    </row>
    <row r="331" spans="1:5" x14ac:dyDescent="0.3">
      <c r="A331" s="8">
        <v>41546</v>
      </c>
      <c r="B331">
        <v>16</v>
      </c>
      <c r="C331">
        <v>29.08</v>
      </c>
      <c r="D331">
        <v>26.41</v>
      </c>
      <c r="E331" t="s">
        <v>5</v>
      </c>
    </row>
    <row r="332" spans="1:5" x14ac:dyDescent="0.3">
      <c r="A332" s="8">
        <v>41546</v>
      </c>
      <c r="B332">
        <v>17</v>
      </c>
      <c r="C332">
        <v>30.44</v>
      </c>
      <c r="D332">
        <v>28.58</v>
      </c>
      <c r="E332" t="s">
        <v>5</v>
      </c>
    </row>
    <row r="333" spans="1:5" x14ac:dyDescent="0.3">
      <c r="A333" s="8">
        <v>41546</v>
      </c>
      <c r="B333">
        <v>18</v>
      </c>
      <c r="C333">
        <v>32.76</v>
      </c>
      <c r="D333">
        <v>27</v>
      </c>
      <c r="E333" t="s">
        <v>5</v>
      </c>
    </row>
    <row r="334" spans="1:5" x14ac:dyDescent="0.3">
      <c r="A334" s="8">
        <v>41546</v>
      </c>
      <c r="B334">
        <v>19</v>
      </c>
      <c r="C334">
        <v>34.75</v>
      </c>
      <c r="D334">
        <v>33.020000000000003</v>
      </c>
      <c r="E334" t="s">
        <v>5</v>
      </c>
    </row>
    <row r="335" spans="1:5" x14ac:dyDescent="0.3">
      <c r="A335" s="8">
        <v>41546</v>
      </c>
      <c r="B335">
        <v>20</v>
      </c>
      <c r="C335">
        <v>37.28</v>
      </c>
      <c r="D335">
        <v>33.409999999999997</v>
      </c>
      <c r="E335" t="s">
        <v>5</v>
      </c>
    </row>
    <row r="336" spans="1:5" x14ac:dyDescent="0.3">
      <c r="A336" s="8">
        <v>41546</v>
      </c>
      <c r="B336">
        <v>21</v>
      </c>
      <c r="C336">
        <v>32.06</v>
      </c>
      <c r="D336">
        <v>28.36</v>
      </c>
      <c r="E336" t="s">
        <v>5</v>
      </c>
    </row>
    <row r="337" spans="1:5" x14ac:dyDescent="0.3">
      <c r="A337" s="8">
        <v>41546</v>
      </c>
      <c r="B337">
        <v>22</v>
      </c>
      <c r="C337">
        <v>29.67</v>
      </c>
      <c r="D337">
        <v>26.32</v>
      </c>
      <c r="E337" t="s">
        <v>5</v>
      </c>
    </row>
    <row r="338" spans="1:5" x14ac:dyDescent="0.3">
      <c r="A338" s="8">
        <v>41546</v>
      </c>
      <c r="B338">
        <v>23</v>
      </c>
      <c r="C338">
        <v>28.95</v>
      </c>
      <c r="D338">
        <v>32.85</v>
      </c>
      <c r="E338" t="s">
        <v>5</v>
      </c>
    </row>
    <row r="339" spans="1:5" x14ac:dyDescent="0.3">
      <c r="A339" s="8">
        <v>41546</v>
      </c>
      <c r="B339">
        <v>24</v>
      </c>
      <c r="C339">
        <v>25.23</v>
      </c>
      <c r="D339">
        <v>27.33</v>
      </c>
      <c r="E339" t="s">
        <v>5</v>
      </c>
    </row>
    <row r="340" spans="1:5" x14ac:dyDescent="0.3">
      <c r="A340" s="8">
        <v>41547</v>
      </c>
      <c r="B340">
        <v>1</v>
      </c>
      <c r="C340">
        <v>24.93</v>
      </c>
      <c r="D340">
        <v>25.28</v>
      </c>
      <c r="E340" t="s">
        <v>4</v>
      </c>
    </row>
    <row r="341" spans="1:5" x14ac:dyDescent="0.3">
      <c r="A341" s="8">
        <v>41547</v>
      </c>
      <c r="B341">
        <v>2</v>
      </c>
      <c r="C341">
        <v>22.16</v>
      </c>
      <c r="D341">
        <v>24.45</v>
      </c>
      <c r="E341" t="s">
        <v>4</v>
      </c>
    </row>
    <row r="342" spans="1:5" x14ac:dyDescent="0.3">
      <c r="A342" s="8">
        <v>41547</v>
      </c>
      <c r="B342">
        <v>3</v>
      </c>
      <c r="C342">
        <v>21.54</v>
      </c>
      <c r="D342">
        <v>25.47</v>
      </c>
      <c r="E342" t="s">
        <v>4</v>
      </c>
    </row>
    <row r="343" spans="1:5" x14ac:dyDescent="0.3">
      <c r="A343" s="8">
        <v>41547</v>
      </c>
      <c r="B343">
        <v>4</v>
      </c>
      <c r="C343">
        <v>21.05</v>
      </c>
      <c r="D343">
        <v>23.02</v>
      </c>
      <c r="E343" t="s">
        <v>4</v>
      </c>
    </row>
    <row r="344" spans="1:5" x14ac:dyDescent="0.3">
      <c r="A344" s="8">
        <v>41547</v>
      </c>
      <c r="B344">
        <v>5</v>
      </c>
      <c r="C344">
        <v>22.58</v>
      </c>
      <c r="D344">
        <v>22.01</v>
      </c>
      <c r="E344" t="s">
        <v>4</v>
      </c>
    </row>
    <row r="345" spans="1:5" x14ac:dyDescent="0.3">
      <c r="A345" s="8">
        <v>41547</v>
      </c>
      <c r="B345">
        <v>6</v>
      </c>
      <c r="C345">
        <v>24.78</v>
      </c>
      <c r="D345">
        <v>22.28</v>
      </c>
      <c r="E345" t="s">
        <v>4</v>
      </c>
    </row>
    <row r="346" spans="1:5" x14ac:dyDescent="0.3">
      <c r="A346" s="8">
        <v>41547</v>
      </c>
      <c r="B346">
        <v>7</v>
      </c>
      <c r="C346">
        <v>32.229999999999997</v>
      </c>
      <c r="D346">
        <v>24.87</v>
      </c>
      <c r="E346" t="s">
        <v>4</v>
      </c>
    </row>
    <row r="347" spans="1:5" x14ac:dyDescent="0.3">
      <c r="A347" s="8">
        <v>41547</v>
      </c>
      <c r="B347">
        <v>8</v>
      </c>
      <c r="C347">
        <v>35.049999999999997</v>
      </c>
      <c r="D347">
        <v>34.68</v>
      </c>
      <c r="E347" t="s">
        <v>4</v>
      </c>
    </row>
    <row r="348" spans="1:5" x14ac:dyDescent="0.3">
      <c r="A348" s="8">
        <v>41547</v>
      </c>
      <c r="B348">
        <v>9</v>
      </c>
      <c r="C348">
        <v>31.99</v>
      </c>
      <c r="D348">
        <v>31.62</v>
      </c>
      <c r="E348" t="s">
        <v>4</v>
      </c>
    </row>
    <row r="349" spans="1:5" x14ac:dyDescent="0.3">
      <c r="A349" s="8">
        <v>41547</v>
      </c>
      <c r="B349">
        <v>10</v>
      </c>
      <c r="C349">
        <v>32.25</v>
      </c>
      <c r="D349">
        <v>28.26</v>
      </c>
      <c r="E349" t="s">
        <v>4</v>
      </c>
    </row>
    <row r="350" spans="1:5" x14ac:dyDescent="0.3">
      <c r="A350" s="8">
        <v>41547</v>
      </c>
      <c r="B350">
        <v>11</v>
      </c>
      <c r="C350">
        <v>39.94</v>
      </c>
      <c r="D350">
        <v>39.47</v>
      </c>
      <c r="E350" t="s">
        <v>4</v>
      </c>
    </row>
    <row r="351" spans="1:5" x14ac:dyDescent="0.3">
      <c r="A351" s="8">
        <v>41547</v>
      </c>
      <c r="B351">
        <v>12</v>
      </c>
      <c r="C351">
        <v>40.31</v>
      </c>
      <c r="D351">
        <v>43.26</v>
      </c>
      <c r="E351" t="s">
        <v>4</v>
      </c>
    </row>
    <row r="352" spans="1:5" x14ac:dyDescent="0.3">
      <c r="A352" s="8">
        <v>41547</v>
      </c>
      <c r="B352">
        <v>13</v>
      </c>
      <c r="C352">
        <v>40.53</v>
      </c>
      <c r="D352">
        <v>40.840000000000003</v>
      </c>
      <c r="E352" t="s">
        <v>4</v>
      </c>
    </row>
    <row r="353" spans="1:5" x14ac:dyDescent="0.3">
      <c r="A353" s="8">
        <v>41547</v>
      </c>
      <c r="B353">
        <v>14</v>
      </c>
      <c r="C353">
        <v>40.94</v>
      </c>
      <c r="D353">
        <v>44.71</v>
      </c>
      <c r="E353" t="s">
        <v>4</v>
      </c>
    </row>
    <row r="354" spans="1:5" x14ac:dyDescent="0.3">
      <c r="A354" s="8">
        <v>41547</v>
      </c>
      <c r="B354">
        <v>15</v>
      </c>
      <c r="C354">
        <v>40.06</v>
      </c>
      <c r="D354">
        <v>42.46</v>
      </c>
      <c r="E354" t="s">
        <v>4</v>
      </c>
    </row>
    <row r="355" spans="1:5" x14ac:dyDescent="0.3">
      <c r="A355" s="8">
        <v>41547</v>
      </c>
      <c r="B355">
        <v>16</v>
      </c>
      <c r="C355">
        <v>40.6</v>
      </c>
      <c r="D355">
        <v>39.06</v>
      </c>
      <c r="E355" t="s">
        <v>4</v>
      </c>
    </row>
    <row r="356" spans="1:5" x14ac:dyDescent="0.3">
      <c r="A356" s="8">
        <v>41547</v>
      </c>
      <c r="B356">
        <v>17</v>
      </c>
      <c r="C356">
        <v>39.450000000000003</v>
      </c>
      <c r="D356">
        <v>44.73</v>
      </c>
      <c r="E356" t="s">
        <v>4</v>
      </c>
    </row>
    <row r="357" spans="1:5" x14ac:dyDescent="0.3">
      <c r="A357" s="8">
        <v>41547</v>
      </c>
      <c r="B357">
        <v>18</v>
      </c>
      <c r="C357">
        <v>39.67</v>
      </c>
      <c r="D357">
        <v>41.06</v>
      </c>
      <c r="E357" t="s">
        <v>4</v>
      </c>
    </row>
    <row r="358" spans="1:5" x14ac:dyDescent="0.3">
      <c r="A358" s="8">
        <v>41547</v>
      </c>
      <c r="B358">
        <v>19</v>
      </c>
      <c r="C358">
        <v>42.74</v>
      </c>
      <c r="D358">
        <v>49</v>
      </c>
      <c r="E358" t="s">
        <v>4</v>
      </c>
    </row>
    <row r="359" spans="1:5" x14ac:dyDescent="0.3">
      <c r="A359" s="8">
        <v>41547</v>
      </c>
      <c r="B359">
        <v>20</v>
      </c>
      <c r="C359">
        <v>46.57</v>
      </c>
      <c r="D359">
        <v>48.72</v>
      </c>
      <c r="E359" t="s">
        <v>4</v>
      </c>
    </row>
    <row r="360" spans="1:5" x14ac:dyDescent="0.3">
      <c r="A360" s="8">
        <v>41547</v>
      </c>
      <c r="B360">
        <v>21</v>
      </c>
      <c r="C360">
        <v>40.64</v>
      </c>
      <c r="D360">
        <v>41.46</v>
      </c>
      <c r="E360" t="s">
        <v>4</v>
      </c>
    </row>
    <row r="361" spans="1:5" x14ac:dyDescent="0.3">
      <c r="A361" s="8">
        <v>41547</v>
      </c>
      <c r="B361">
        <v>22</v>
      </c>
      <c r="C361">
        <v>34.9</v>
      </c>
      <c r="D361">
        <v>28.14</v>
      </c>
      <c r="E361" t="s">
        <v>4</v>
      </c>
    </row>
    <row r="362" spans="1:5" x14ac:dyDescent="0.3">
      <c r="A362" s="8">
        <v>41547</v>
      </c>
      <c r="B362">
        <v>23</v>
      </c>
      <c r="C362">
        <v>31.76</v>
      </c>
      <c r="D362">
        <v>26.12</v>
      </c>
      <c r="E362" t="s">
        <v>4</v>
      </c>
    </row>
    <row r="363" spans="1:5" x14ac:dyDescent="0.3">
      <c r="A363" s="8">
        <v>41547</v>
      </c>
      <c r="B363">
        <v>24</v>
      </c>
      <c r="C363">
        <v>25.91</v>
      </c>
      <c r="D363">
        <v>20.8</v>
      </c>
      <c r="E363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6" sqref="G16"/>
    </sheetView>
  </sheetViews>
  <sheetFormatPr defaultRowHeight="14.4" x14ac:dyDescent="0.3"/>
  <cols>
    <col min="1" max="1" width="11.5546875" customWidth="1"/>
    <col min="3" max="3" width="15.88671875" customWidth="1"/>
    <col min="4" max="4" width="12.21875" customWidth="1"/>
    <col min="5" max="5" width="12.77734375" customWidth="1"/>
    <col min="6" max="6" width="13" customWidth="1"/>
  </cols>
  <sheetData>
    <row r="1" spans="1:8" ht="15.6" x14ac:dyDescent="0.3">
      <c r="A1" s="52" t="s">
        <v>26</v>
      </c>
      <c r="B1" s="53"/>
      <c r="C1" s="53"/>
      <c r="D1" s="53"/>
      <c r="E1" s="53"/>
    </row>
    <row r="2" spans="1:8" ht="15.6" x14ac:dyDescent="0.3">
      <c r="A2" s="54" t="s">
        <v>27</v>
      </c>
      <c r="B2" s="55"/>
      <c r="C2" s="55"/>
      <c r="D2" s="55"/>
      <c r="E2" s="55"/>
    </row>
    <row r="3" spans="1:8" ht="16.2" thickBot="1" x14ac:dyDescent="0.35">
      <c r="A3" s="56" t="s">
        <v>28</v>
      </c>
      <c r="B3" s="57"/>
      <c r="C3" s="57"/>
      <c r="D3" s="57"/>
      <c r="E3" s="57"/>
    </row>
    <row r="4" spans="1:8" ht="15" thickBot="1" x14ac:dyDescent="0.35">
      <c r="H4" t="s">
        <v>40</v>
      </c>
    </row>
    <row r="5" spans="1:8" ht="15" thickBot="1" x14ac:dyDescent="0.35">
      <c r="A5" s="23" t="s">
        <v>29</v>
      </c>
      <c r="B5" s="24" t="s">
        <v>30</v>
      </c>
      <c r="C5" s="23" t="s">
        <v>31</v>
      </c>
      <c r="D5" s="25" t="s">
        <v>32</v>
      </c>
      <c r="E5" s="25" t="s">
        <v>32</v>
      </c>
      <c r="F5" s="25" t="s">
        <v>32</v>
      </c>
      <c r="H5" s="40"/>
    </row>
    <row r="6" spans="1:8" ht="15" thickBot="1" x14ac:dyDescent="0.35">
      <c r="A6" s="26"/>
      <c r="B6" t="s">
        <v>33</v>
      </c>
      <c r="C6" s="26" t="s">
        <v>34</v>
      </c>
      <c r="D6" s="27"/>
      <c r="E6" s="27"/>
      <c r="F6" s="27"/>
      <c r="H6" s="40"/>
    </row>
    <row r="7" spans="1:8" ht="15" thickBot="1" x14ac:dyDescent="0.35">
      <c r="A7" s="28" t="s">
        <v>35</v>
      </c>
      <c r="B7" s="28" t="s">
        <v>36</v>
      </c>
      <c r="C7" s="28" t="s">
        <v>35</v>
      </c>
      <c r="D7" s="28" t="s">
        <v>37</v>
      </c>
      <c r="E7" s="39" t="s">
        <v>38</v>
      </c>
      <c r="F7" s="29" t="s">
        <v>39</v>
      </c>
      <c r="H7" s="41"/>
    </row>
    <row r="8" spans="1:8" x14ac:dyDescent="0.3">
      <c r="D8" s="30"/>
    </row>
    <row r="9" spans="1:8" x14ac:dyDescent="0.3">
      <c r="A9" s="31"/>
      <c r="B9" s="32"/>
      <c r="C9" s="32"/>
      <c r="D9" s="33">
        <v>41518</v>
      </c>
      <c r="E9" s="34"/>
      <c r="G9" s="19"/>
    </row>
    <row r="10" spans="1:8" x14ac:dyDescent="0.3">
      <c r="A10" s="31">
        <v>4975.78</v>
      </c>
      <c r="B10" s="32">
        <v>31.89</v>
      </c>
      <c r="C10" s="32">
        <f>A10*B10</f>
        <v>158677.62419999999</v>
      </c>
      <c r="D10" s="33">
        <f>D9+7</f>
        <v>41525</v>
      </c>
      <c r="E10">
        <v>3464.26</v>
      </c>
      <c r="F10" s="19">
        <f>C10/E10</f>
        <v>45.804190274402032</v>
      </c>
      <c r="H10">
        <f>A10/E10</f>
        <v>1.4363182901976177</v>
      </c>
    </row>
    <row r="11" spans="1:8" x14ac:dyDescent="0.3">
      <c r="A11" s="31">
        <v>4975.78</v>
      </c>
      <c r="B11" s="35">
        <v>31.88</v>
      </c>
      <c r="C11" s="32">
        <f t="shared" ref="C11:C13" si="0">A11*B11</f>
        <v>158627.8664</v>
      </c>
      <c r="D11" s="33">
        <f>D10+7</f>
        <v>41532</v>
      </c>
      <c r="E11">
        <v>3458.94</v>
      </c>
      <c r="F11" s="19">
        <f>C11/E11</f>
        <v>45.860253834989912</v>
      </c>
      <c r="H11">
        <f t="shared" ref="H11:H13" si="1">A11/E11</f>
        <v>1.4385274101314274</v>
      </c>
    </row>
    <row r="12" spans="1:8" x14ac:dyDescent="0.3">
      <c r="A12" s="31">
        <v>4358.0200000000004</v>
      </c>
      <c r="B12" s="32">
        <v>31.59</v>
      </c>
      <c r="C12" s="32">
        <f t="shared" si="0"/>
        <v>137669.8518</v>
      </c>
      <c r="D12" s="33">
        <f>D11+7</f>
        <v>41539</v>
      </c>
      <c r="E12">
        <v>3019.48</v>
      </c>
      <c r="F12" s="19">
        <f>C12/E12</f>
        <v>45.593894246691484</v>
      </c>
      <c r="H12">
        <f t="shared" si="1"/>
        <v>1.4433014956217629</v>
      </c>
    </row>
    <row r="13" spans="1:8" x14ac:dyDescent="0.3">
      <c r="A13" s="36">
        <v>3979.87</v>
      </c>
      <c r="B13" s="37">
        <v>31.81</v>
      </c>
      <c r="C13" s="32">
        <f t="shared" si="0"/>
        <v>126599.66469999999</v>
      </c>
      <c r="D13" s="33">
        <f>D12+7</f>
        <v>41546</v>
      </c>
      <c r="E13">
        <v>2736.54</v>
      </c>
      <c r="F13" s="19">
        <f>C13/E13</f>
        <v>46.262676481980897</v>
      </c>
      <c r="H13">
        <f t="shared" si="1"/>
        <v>1.454343806412477</v>
      </c>
    </row>
    <row r="14" spans="1:8" x14ac:dyDescent="0.3">
      <c r="A14" s="36"/>
      <c r="B14" s="37"/>
      <c r="C14" s="37"/>
      <c r="D14" s="33"/>
      <c r="F14" s="38"/>
      <c r="H14" s="19"/>
    </row>
    <row r="15" spans="1:8" x14ac:dyDescent="0.3">
      <c r="A15" s="36"/>
      <c r="B15" s="37"/>
      <c r="C15" s="37"/>
      <c r="D15" s="33"/>
    </row>
    <row r="16" spans="1:8" x14ac:dyDescent="0.3">
      <c r="D16" t="s">
        <v>41</v>
      </c>
      <c r="G16" s="22">
        <f>AVERAGE(H10:H11)</f>
        <v>1.4374228501645225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dispatch period</vt:lpstr>
      <vt:lpstr>OI_darthrlmp_iso_2433_201309160</vt:lpstr>
      <vt:lpstr>Fuel usage &amp; cost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Asharp</cp:lastModifiedBy>
  <dcterms:created xsi:type="dcterms:W3CDTF">2013-09-26T14:19:10Z</dcterms:created>
  <dcterms:modified xsi:type="dcterms:W3CDTF">2013-10-02T14:14:38Z</dcterms:modified>
</cp:coreProperties>
</file>