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VEPP Inc)\shared\VERMONTSPEED WEB SITE\WEBSITE\RECS\DISTRIBUTION\"/>
    </mc:Choice>
  </mc:AlternateContent>
  <bookViews>
    <workbookView xWindow="828" yWindow="-216" windowWidth="11160" windowHeight="10188" tabRatio="833"/>
  </bookViews>
  <sheets>
    <sheet name="JUL - SEPT 2014" sheetId="3" r:id="rId1"/>
  </sheets>
  <calcPr calcId="152511"/>
</workbook>
</file>

<file path=xl/calcChain.xml><?xml version="1.0" encoding="utf-8"?>
<calcChain xmlns="http://schemas.openxmlformats.org/spreadsheetml/2006/main">
  <c r="D32" i="3" l="1"/>
  <c r="D30" i="3"/>
  <c r="D27" i="3"/>
  <c r="H10" i="3" l="1"/>
  <c r="C32" i="3" l="1"/>
  <c r="C31" i="3"/>
  <c r="C30" i="3"/>
  <c r="C29" i="3"/>
  <c r="C28" i="3"/>
  <c r="C27" i="3"/>
  <c r="D33" i="3" l="1"/>
  <c r="D25" i="3" s="1"/>
  <c r="E25" i="3" s="1"/>
  <c r="B33" i="3"/>
  <c r="C33" i="3"/>
  <c r="B18" i="3" l="1"/>
  <c r="G10" i="3" l="1"/>
  <c r="I10" i="3" s="1"/>
  <c r="I18" i="3" s="1"/>
  <c r="E13" i="3" l="1"/>
  <c r="E14" i="3"/>
  <c r="E15" i="3"/>
  <c r="E16" i="3"/>
  <c r="E17" i="3"/>
  <c r="E12" i="3"/>
  <c r="C13" i="3"/>
  <c r="C14" i="3"/>
  <c r="C15" i="3"/>
  <c r="C16" i="3"/>
  <c r="C17" i="3"/>
  <c r="C12" i="3"/>
  <c r="H16" i="3" l="1"/>
  <c r="G16" i="3"/>
  <c r="F18" i="3"/>
  <c r="H15" i="3"/>
  <c r="G15" i="3"/>
  <c r="G12" i="3"/>
  <c r="H14" i="3"/>
  <c r="G14" i="3"/>
  <c r="G17" i="3"/>
  <c r="D17" i="3"/>
  <c r="H17" i="3" s="1"/>
  <c r="G13" i="3"/>
  <c r="H13" i="3"/>
  <c r="E18" i="3"/>
  <c r="C18" i="3"/>
  <c r="H12" i="3" l="1"/>
  <c r="H18" i="3" s="1"/>
  <c r="D18" i="3"/>
  <c r="G18" i="3"/>
</calcChain>
</file>

<file path=xl/sharedStrings.xml><?xml version="1.0" encoding="utf-8"?>
<sst xmlns="http://schemas.openxmlformats.org/spreadsheetml/2006/main" count="40" uniqueCount="21">
  <si>
    <t>DISTRIBUTED</t>
  </si>
  <si>
    <t>GMP</t>
  </si>
  <si>
    <t>VEC</t>
  </si>
  <si>
    <t>BED</t>
  </si>
  <si>
    <t xml:space="preserve">STOWE </t>
  </si>
  <si>
    <t>VPPSA</t>
  </si>
  <si>
    <t>SPEED STANDARD OFFER PROJECTS</t>
  </si>
  <si>
    <t>UTILITY</t>
  </si>
  <si>
    <t>PRO RATA</t>
  </si>
  <si>
    <t>UTILITY SHARE</t>
  </si>
  <si>
    <t>WEC</t>
  </si>
  <si>
    <t>DISTRIBUTION</t>
  </si>
  <si>
    <t>RYEGATE PLANT</t>
  </si>
  <si>
    <t xml:space="preserve">TOTAL </t>
  </si>
  <si>
    <t>RECs BANKED FOR Q4 2014</t>
  </si>
  <si>
    <t xml:space="preserve">CT CLASS I        RI NEW </t>
  </si>
  <si>
    <t xml:space="preserve">MA CLASS I </t>
  </si>
  <si>
    <t xml:space="preserve">CT CLASS II </t>
  </si>
  <si>
    <t xml:space="preserve">Q3 2014 REC GENERATION &amp; DISTRIBUTION </t>
  </si>
  <si>
    <t xml:space="preserve"> DISTRIBUTED</t>
  </si>
  <si>
    <t xml:space="preserve">JULY - SEPTEMBER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</si>
</sst>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%"/>
    <numFmt numFmtId="167" formatCode="#,##0.0000"/>
  </numFmts>
  <fonts count="3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Lucida Sans Unicode"/>
      <family val="2"/>
    </font>
    <font>
      <b/>
      <sz val="16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24"/>
      <name val="Lucida Sans Unicode"/>
      <family val="2"/>
    </font>
    <font>
      <sz val="24"/>
      <name val="Lucida Sans Unicode"/>
      <family val="2"/>
    </font>
    <font>
      <sz val="24"/>
      <name val="Arial"/>
      <family val="2"/>
    </font>
    <font>
      <b/>
      <sz val="8"/>
      <name val="Lucida Sans Unicode"/>
      <family val="2"/>
    </font>
    <font>
      <sz val="8"/>
      <name val="Lucida Sans Unicode"/>
      <family val="2"/>
    </font>
    <font>
      <b/>
      <sz val="20"/>
      <name val="Lucida Sans Unicode"/>
      <family val="2"/>
    </font>
    <font>
      <sz val="20"/>
      <name val="Lucida Sans Unicode"/>
      <family val="2"/>
    </font>
    <font>
      <sz val="20"/>
      <name val="Arial"/>
      <family val="2"/>
    </font>
    <font>
      <sz val="9"/>
      <name val="Lucida Sans Unicode"/>
      <family val="2"/>
    </font>
    <font>
      <sz val="9"/>
      <color rgb="FFFF0000"/>
      <name val="Lucida Sans Unicode"/>
      <family val="2"/>
    </font>
    <font>
      <sz val="9"/>
      <color indexed="10"/>
      <name val="Lucida Sans Unicode"/>
      <family val="2"/>
    </font>
    <font>
      <b/>
      <sz val="9"/>
      <name val="Lucida Sans Unicode"/>
      <family val="2"/>
    </font>
    <font>
      <b/>
      <sz val="9"/>
      <color theme="0"/>
      <name val="Lucida Sans Unicode"/>
      <family val="2"/>
    </font>
    <font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102">
    <xf numFmtId="0" fontId="0" fillId="0" borderId="0" xfId="0"/>
    <xf numFmtId="0" fontId="21" fillId="0" borderId="0" xfId="0" applyFont="1"/>
    <xf numFmtId="0" fontId="22" fillId="0" borderId="0" xfId="0" applyFont="1"/>
    <xf numFmtId="0" fontId="20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9" fillId="0" borderId="0" xfId="0" applyFont="1"/>
    <xf numFmtId="0" fontId="28" fillId="0" borderId="0" xfId="0" applyFont="1"/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Fill="1" applyBorder="1"/>
    <xf numFmtId="0" fontId="22" fillId="0" borderId="0" xfId="0" applyFont="1" applyBorder="1"/>
    <xf numFmtId="0" fontId="27" fillId="25" borderId="0" xfId="0" applyFont="1" applyFill="1" applyBorder="1" applyAlignment="1">
      <alignment horizontal="center"/>
    </xf>
    <xf numFmtId="0" fontId="27" fillId="25" borderId="15" xfId="0" applyFont="1" applyFill="1" applyBorder="1" applyAlignment="1">
      <alignment horizontal="center"/>
    </xf>
    <xf numFmtId="2" fontId="2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27" fillId="26" borderId="14" xfId="0" applyFont="1" applyFill="1" applyBorder="1" applyAlignment="1">
      <alignment horizontal="center"/>
    </xf>
    <xf numFmtId="0" fontId="27" fillId="26" borderId="15" xfId="0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 wrapText="1"/>
    </xf>
    <xf numFmtId="2" fontId="19" fillId="0" borderId="22" xfId="0" applyNumberFormat="1" applyFont="1" applyFill="1" applyBorder="1" applyAlignment="1">
      <alignment wrapText="1"/>
    </xf>
    <xf numFmtId="2" fontId="19" fillId="0" borderId="23" xfId="0" applyNumberFormat="1" applyFont="1" applyFill="1" applyBorder="1" applyAlignment="1">
      <alignment wrapText="1"/>
    </xf>
    <xf numFmtId="0" fontId="19" fillId="0" borderId="0" xfId="0" applyFont="1" applyAlignment="1">
      <alignment wrapText="1"/>
    </xf>
    <xf numFmtId="2" fontId="19" fillId="0" borderId="0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horizontal="center" wrapText="1"/>
    </xf>
    <xf numFmtId="1" fontId="27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1" fontId="28" fillId="0" borderId="0" xfId="0" applyNumberFormat="1" applyFont="1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9" fontId="20" fillId="0" borderId="0" xfId="0" applyNumberFormat="1" applyFont="1" applyAlignment="1">
      <alignment horizontal="center"/>
    </xf>
    <xf numFmtId="0" fontId="29" fillId="0" borderId="0" xfId="0" applyFont="1"/>
    <xf numFmtId="165" fontId="20" fillId="0" borderId="0" xfId="42" applyNumberFormat="1" applyFont="1" applyFill="1" applyBorder="1" applyAlignment="1">
      <alignment horizontal="center"/>
    </xf>
    <xf numFmtId="165" fontId="20" fillId="0" borderId="10" xfId="42" applyNumberFormat="1" applyFont="1" applyFill="1" applyBorder="1" applyAlignment="1">
      <alignment horizontal="center"/>
    </xf>
    <xf numFmtId="165" fontId="20" fillId="0" borderId="0" xfId="42" applyNumberFormat="1" applyFont="1" applyFill="1" applyAlignment="1">
      <alignment horizontal="center"/>
    </xf>
    <xf numFmtId="0" fontId="30" fillId="0" borderId="0" xfId="0" applyFont="1"/>
    <xf numFmtId="0" fontId="31" fillId="0" borderId="0" xfId="0" applyFont="1"/>
    <xf numFmtId="2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164" fontId="32" fillId="26" borderId="14" xfId="0" applyNumberFormat="1" applyFont="1" applyFill="1" applyBorder="1" applyAlignment="1">
      <alignment horizontal="center"/>
    </xf>
    <xf numFmtId="164" fontId="32" fillId="26" borderId="19" xfId="0" applyNumberFormat="1" applyFont="1" applyFill="1" applyBorder="1" applyAlignment="1">
      <alignment horizontal="center"/>
    </xf>
    <xf numFmtId="1" fontId="32" fillId="0" borderId="16" xfId="0" applyNumberFormat="1" applyFont="1" applyBorder="1" applyAlignment="1">
      <alignment horizontal="center"/>
    </xf>
    <xf numFmtId="164" fontId="32" fillId="25" borderId="0" xfId="0" applyNumberFormat="1" applyFont="1" applyFill="1" applyBorder="1" applyAlignment="1">
      <alignment horizontal="center"/>
    </xf>
    <xf numFmtId="164" fontId="32" fillId="25" borderId="19" xfId="0" applyNumberFormat="1" applyFont="1" applyFill="1" applyBorder="1" applyAlignment="1">
      <alignment horizontal="center"/>
    </xf>
    <xf numFmtId="1" fontId="32" fillId="0" borderId="17" xfId="0" applyNumberFormat="1" applyFont="1" applyBorder="1" applyAlignment="1">
      <alignment horizontal="center"/>
    </xf>
    <xf numFmtId="1" fontId="33" fillId="0" borderId="17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1" fontId="35" fillId="0" borderId="13" xfId="0" applyNumberFormat="1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1" fontId="35" fillId="0" borderId="22" xfId="0" applyNumberFormat="1" applyFont="1" applyBorder="1" applyAlignment="1">
      <alignment horizontal="center" wrapText="1"/>
    </xf>
    <xf numFmtId="1" fontId="32" fillId="0" borderId="24" xfId="0" applyNumberFormat="1" applyFont="1" applyBorder="1" applyAlignment="1">
      <alignment horizontal="center" wrapText="1"/>
    </xf>
    <xf numFmtId="0" fontId="36" fillId="24" borderId="21" xfId="0" applyFont="1" applyFill="1" applyBorder="1" applyAlignment="1">
      <alignment horizontal="center" wrapText="1"/>
    </xf>
    <xf numFmtId="0" fontId="36" fillId="24" borderId="12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wrapText="1"/>
    </xf>
    <xf numFmtId="0" fontId="35" fillId="0" borderId="24" xfId="0" applyFont="1" applyFill="1" applyBorder="1" applyAlignment="1">
      <alignment horizontal="center" vertical="center" wrapText="1"/>
    </xf>
    <xf numFmtId="0" fontId="36" fillId="24" borderId="21" xfId="0" applyFont="1" applyFill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/>
    </xf>
    <xf numFmtId="3" fontId="35" fillId="0" borderId="13" xfId="0" applyNumberFormat="1" applyFont="1" applyFill="1" applyBorder="1" applyAlignment="1">
      <alignment horizontal="center"/>
    </xf>
    <xf numFmtId="167" fontId="35" fillId="27" borderId="14" xfId="0" applyNumberFormat="1" applyFont="1" applyFill="1" applyBorder="1" applyAlignment="1">
      <alignment horizontal="center"/>
    </xf>
    <xf numFmtId="167" fontId="35" fillId="27" borderId="15" xfId="0" applyNumberFormat="1" applyFont="1" applyFill="1" applyBorder="1" applyAlignment="1">
      <alignment horizontal="center"/>
    </xf>
    <xf numFmtId="2" fontId="37" fillId="0" borderId="22" xfId="0" applyNumberFormat="1" applyFont="1" applyFill="1" applyBorder="1" applyAlignment="1">
      <alignment horizontal="center" wrapText="1"/>
    </xf>
    <xf numFmtId="167" fontId="32" fillId="27" borderId="14" xfId="0" applyNumberFormat="1" applyFont="1" applyFill="1" applyBorder="1" applyAlignment="1">
      <alignment horizontal="center"/>
    </xf>
    <xf numFmtId="3" fontId="33" fillId="27" borderId="15" xfId="0" applyNumberFormat="1" applyFont="1" applyFill="1" applyBorder="1" applyAlignment="1">
      <alignment horizontal="center"/>
    </xf>
    <xf numFmtId="2" fontId="37" fillId="0" borderId="22" xfId="0" applyNumberFormat="1" applyFont="1" applyFill="1" applyBorder="1" applyAlignment="1">
      <alignment wrapText="1"/>
    </xf>
    <xf numFmtId="167" fontId="32" fillId="27" borderId="19" xfId="0" applyNumberFormat="1" applyFont="1" applyFill="1" applyBorder="1" applyAlignment="1">
      <alignment horizontal="center"/>
    </xf>
    <xf numFmtId="3" fontId="34" fillId="27" borderId="20" xfId="0" applyNumberFormat="1" applyFont="1" applyFill="1" applyBorder="1" applyAlignment="1">
      <alignment horizontal="center"/>
    </xf>
    <xf numFmtId="2" fontId="37" fillId="0" borderId="23" xfId="0" applyNumberFormat="1" applyFont="1" applyFill="1" applyBorder="1" applyAlignment="1">
      <alignment wrapText="1"/>
    </xf>
    <xf numFmtId="3" fontId="32" fillId="0" borderId="16" xfId="0" applyNumberFormat="1" applyFont="1" applyBorder="1" applyAlignment="1">
      <alignment horizontal="center"/>
    </xf>
    <xf numFmtId="3" fontId="33" fillId="0" borderId="18" xfId="0" applyNumberFormat="1" applyFont="1" applyBorder="1" applyAlignment="1">
      <alignment horizontal="center"/>
    </xf>
    <xf numFmtId="0" fontId="36" fillId="24" borderId="22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/>
    <xf numFmtId="1" fontId="33" fillId="26" borderId="15" xfId="0" applyNumberFormat="1" applyFont="1" applyFill="1" applyBorder="1" applyAlignment="1">
      <alignment horizontal="center"/>
    </xf>
    <xf numFmtId="1" fontId="33" fillId="0" borderId="18" xfId="0" applyNumberFormat="1" applyFont="1" applyBorder="1" applyAlignment="1">
      <alignment horizontal="center"/>
    </xf>
    <xf numFmtId="1" fontId="33" fillId="26" borderId="20" xfId="0" applyNumberFormat="1" applyFont="1" applyFill="1" applyBorder="1" applyAlignment="1">
      <alignment horizontal="center"/>
    </xf>
    <xf numFmtId="3" fontId="0" fillId="0" borderId="0" xfId="0" applyNumberFormat="1" applyFill="1"/>
    <xf numFmtId="1" fontId="33" fillId="25" borderId="15" xfId="0" applyNumberFormat="1" applyFont="1" applyFill="1" applyBorder="1" applyAlignment="1">
      <alignment horizontal="center"/>
    </xf>
    <xf numFmtId="1" fontId="33" fillId="25" borderId="20" xfId="0" applyNumberFormat="1" applyFont="1" applyFill="1" applyBorder="1" applyAlignment="1">
      <alignment horizontal="center"/>
    </xf>
    <xf numFmtId="1" fontId="33" fillId="25" borderId="25" xfId="0" applyNumberFormat="1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28" fillId="28" borderId="0" xfId="0" applyFont="1" applyFill="1" applyBorder="1" applyAlignment="1">
      <alignment horizontal="center"/>
    </xf>
    <xf numFmtId="164" fontId="32" fillId="28" borderId="0" xfId="0" applyNumberFormat="1" applyFont="1" applyFill="1" applyBorder="1" applyAlignment="1">
      <alignment horizontal="center"/>
    </xf>
    <xf numFmtId="1" fontId="33" fillId="28" borderId="0" xfId="0" applyNumberFormat="1" applyFont="1" applyFill="1" applyBorder="1" applyAlignment="1">
      <alignment horizontal="center"/>
    </xf>
    <xf numFmtId="164" fontId="32" fillId="28" borderId="10" xfId="0" applyNumberFormat="1" applyFont="1" applyFill="1" applyBorder="1" applyAlignment="1">
      <alignment horizontal="center"/>
    </xf>
    <xf numFmtId="1" fontId="33" fillId="28" borderId="10" xfId="0" applyNumberFormat="1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F32" sqref="F32"/>
    </sheetView>
  </sheetViews>
  <sheetFormatPr defaultRowHeight="13.2" x14ac:dyDescent="0.25"/>
  <cols>
    <col min="1" max="1" width="10.88671875" customWidth="1"/>
    <col min="2" max="2" width="15" customWidth="1"/>
    <col min="3" max="7" width="14.44140625" customWidth="1"/>
    <col min="8" max="8" width="17.88671875" customWidth="1"/>
    <col min="9" max="9" width="14.44140625" style="18" customWidth="1"/>
    <col min="10" max="10" width="25.5546875" style="18" customWidth="1"/>
    <col min="11" max="11" width="26.109375" style="28" customWidth="1"/>
  </cols>
  <sheetData>
    <row r="1" spans="1:11" s="7" customFormat="1" ht="42.6" customHeight="1" x14ac:dyDescent="0.5">
      <c r="A1" s="5" t="s">
        <v>18</v>
      </c>
      <c r="B1" s="5"/>
      <c r="C1" s="5"/>
      <c r="D1" s="5"/>
      <c r="E1" s="6"/>
      <c r="F1" s="6"/>
      <c r="I1" s="17"/>
      <c r="J1" s="17"/>
      <c r="K1" s="27"/>
    </row>
    <row r="2" spans="1:11" s="40" customFormat="1" ht="24.9" customHeight="1" x14ac:dyDescent="0.4">
      <c r="A2" s="35" t="s">
        <v>20</v>
      </c>
      <c r="B2" s="35"/>
      <c r="C2" s="39"/>
      <c r="D2" s="35"/>
      <c r="E2" s="39"/>
      <c r="F2" s="39"/>
      <c r="I2" s="41"/>
      <c r="J2" s="41"/>
      <c r="K2" s="42"/>
    </row>
    <row r="3" spans="1:11" ht="13.2" customHeight="1" x14ac:dyDescent="0.4">
      <c r="A3" s="1"/>
      <c r="B3" s="1"/>
      <c r="C3" s="1"/>
      <c r="D3" s="1"/>
      <c r="E3" s="3"/>
      <c r="F3" s="4"/>
    </row>
    <row r="4" spans="1:11" ht="13.2" customHeight="1" x14ac:dyDescent="0.4">
      <c r="A4" s="1"/>
      <c r="B4" s="1"/>
      <c r="C4" s="1"/>
      <c r="D4" s="1"/>
      <c r="E4" s="3"/>
      <c r="F4" s="4"/>
    </row>
    <row r="5" spans="1:11" ht="13.2" customHeight="1" x14ac:dyDescent="0.4">
      <c r="A5" s="1"/>
      <c r="B5" s="1"/>
      <c r="C5" s="1"/>
      <c r="D5" s="1"/>
      <c r="E5" s="3"/>
      <c r="F5" s="4"/>
    </row>
    <row r="6" spans="1:11" ht="24.9" customHeight="1" x14ac:dyDescent="0.4">
      <c r="A6" s="1" t="s">
        <v>6</v>
      </c>
      <c r="B6" s="1"/>
      <c r="C6" s="1"/>
      <c r="D6" s="1"/>
      <c r="E6" s="3"/>
      <c r="F6" s="4"/>
    </row>
    <row r="7" spans="1:11" ht="9.6" customHeight="1" thickBot="1" x14ac:dyDescent="0.45">
      <c r="A7" s="1"/>
      <c r="B7" s="1"/>
      <c r="C7" s="3"/>
      <c r="D7" s="1"/>
      <c r="E7" s="3"/>
      <c r="F7" s="4"/>
    </row>
    <row r="8" spans="1:11" s="8" customFormat="1" ht="25.05" customHeight="1" x14ac:dyDescent="0.2">
      <c r="A8" s="9"/>
      <c r="B8" s="9"/>
      <c r="C8" s="58" t="s">
        <v>15</v>
      </c>
      <c r="D8" s="58" t="s">
        <v>15</v>
      </c>
      <c r="E8" s="59" t="s">
        <v>16</v>
      </c>
      <c r="F8" s="60" t="s">
        <v>16</v>
      </c>
      <c r="G8" s="82" t="s">
        <v>13</v>
      </c>
      <c r="H8" s="83" t="s">
        <v>13</v>
      </c>
      <c r="I8" s="61" t="s">
        <v>14</v>
      </c>
      <c r="J8" s="29"/>
      <c r="K8" s="24"/>
    </row>
    <row r="9" spans="1:11" s="8" customFormat="1" ht="20.100000000000001" customHeight="1" thickBot="1" x14ac:dyDescent="0.25">
      <c r="A9" s="9"/>
      <c r="B9" s="10" t="s">
        <v>7</v>
      </c>
      <c r="C9" s="77" t="s">
        <v>9</v>
      </c>
      <c r="D9" s="78" t="s">
        <v>0</v>
      </c>
      <c r="E9" s="79" t="s">
        <v>9</v>
      </c>
      <c r="F9" s="78" t="s">
        <v>0</v>
      </c>
      <c r="G9" s="80" t="s">
        <v>9</v>
      </c>
      <c r="H9" s="81" t="s">
        <v>19</v>
      </c>
      <c r="I9" s="62" t="s">
        <v>11</v>
      </c>
      <c r="J9" s="29"/>
      <c r="K9" s="24"/>
    </row>
    <row r="10" spans="1:11" s="8" customFormat="1" ht="11.4" x14ac:dyDescent="0.2">
      <c r="A10" s="11"/>
      <c r="B10" s="10" t="s">
        <v>8</v>
      </c>
      <c r="C10" s="50">
        <v>694</v>
      </c>
      <c r="D10" s="51">
        <v>692</v>
      </c>
      <c r="E10" s="52">
        <v>9812</v>
      </c>
      <c r="F10" s="53">
        <v>9810</v>
      </c>
      <c r="G10" s="54">
        <f>C10+E10</f>
        <v>10506</v>
      </c>
      <c r="H10" s="55">
        <f>D10+F10</f>
        <v>10502</v>
      </c>
      <c r="I10" s="56">
        <f>G10-H10</f>
        <v>4</v>
      </c>
      <c r="J10" s="30"/>
      <c r="K10" s="24"/>
    </row>
    <row r="11" spans="1:11" s="12" customFormat="1" ht="10.199999999999999" x14ac:dyDescent="0.2">
      <c r="A11" s="11"/>
      <c r="C11" s="19"/>
      <c r="D11" s="20"/>
      <c r="E11" s="15"/>
      <c r="F11" s="16"/>
      <c r="G11" s="96"/>
      <c r="H11" s="97"/>
      <c r="I11" s="21"/>
      <c r="J11" s="25"/>
      <c r="K11" s="31"/>
    </row>
    <row r="12" spans="1:11" s="12" customFormat="1" ht="12.75" customHeight="1" x14ac:dyDescent="0.25">
      <c r="A12" s="2" t="s">
        <v>1</v>
      </c>
      <c r="B12" s="36">
        <v>0.77642100000000003</v>
      </c>
      <c r="C12" s="43">
        <f>$C$10*B12</f>
        <v>538.83617400000003</v>
      </c>
      <c r="D12" s="89">
        <v>538</v>
      </c>
      <c r="E12" s="46">
        <f>$E$10*B12</f>
        <v>7618.2428520000003</v>
      </c>
      <c r="F12" s="93">
        <v>7618</v>
      </c>
      <c r="G12" s="98">
        <f>C12+E12</f>
        <v>8157.0790260000003</v>
      </c>
      <c r="H12" s="99">
        <f>D12+F12</f>
        <v>8156</v>
      </c>
      <c r="I12" s="21"/>
      <c r="J12" s="25"/>
      <c r="K12" s="31"/>
    </row>
    <row r="13" spans="1:11" s="8" customFormat="1" ht="12.75" customHeight="1" x14ac:dyDescent="0.25">
      <c r="A13" s="2" t="s">
        <v>2</v>
      </c>
      <c r="B13" s="36">
        <v>8.1109000000000001E-2</v>
      </c>
      <c r="C13" s="43">
        <f t="shared" ref="C13:C17" si="0">$C$10*B13</f>
        <v>56.289645999999998</v>
      </c>
      <c r="D13" s="89">
        <v>56</v>
      </c>
      <c r="E13" s="46">
        <f t="shared" ref="E13:E17" si="1">$E$10*B13</f>
        <v>795.84150799999998</v>
      </c>
      <c r="F13" s="93">
        <v>795</v>
      </c>
      <c r="G13" s="98">
        <f>C13+E13</f>
        <v>852.13115399999992</v>
      </c>
      <c r="H13" s="99">
        <f t="shared" ref="H13:H17" si="2">D13+F13</f>
        <v>851</v>
      </c>
      <c r="I13" s="22"/>
      <c r="J13" s="26"/>
      <c r="K13" s="24"/>
    </row>
    <row r="14" spans="1:11" s="8" customFormat="1" ht="12.75" customHeight="1" x14ac:dyDescent="0.25">
      <c r="A14" s="13" t="s">
        <v>5</v>
      </c>
      <c r="B14" s="36">
        <v>6.5679000000000001E-2</v>
      </c>
      <c r="C14" s="43">
        <f t="shared" si="0"/>
        <v>45.581226000000001</v>
      </c>
      <c r="D14" s="89">
        <v>45</v>
      </c>
      <c r="E14" s="46">
        <f t="shared" si="1"/>
        <v>644.44234800000004</v>
      </c>
      <c r="F14" s="93">
        <v>644</v>
      </c>
      <c r="G14" s="98">
        <f>C14+E14</f>
        <v>690.02357400000005</v>
      </c>
      <c r="H14" s="99">
        <f t="shared" si="2"/>
        <v>689</v>
      </c>
      <c r="I14" s="22"/>
      <c r="J14" s="26"/>
      <c r="K14" s="24"/>
    </row>
    <row r="15" spans="1:11" s="8" customFormat="1" ht="12.75" customHeight="1" x14ac:dyDescent="0.25">
      <c r="A15" s="2" t="s">
        <v>3</v>
      </c>
      <c r="B15" s="36">
        <v>6.3710000000000003E-2</v>
      </c>
      <c r="C15" s="43">
        <f t="shared" si="0"/>
        <v>44.214739999999999</v>
      </c>
      <c r="D15" s="89">
        <v>44</v>
      </c>
      <c r="E15" s="46">
        <f t="shared" si="1"/>
        <v>625.12252000000001</v>
      </c>
      <c r="F15" s="93">
        <v>625</v>
      </c>
      <c r="G15" s="98">
        <f>C15+E15</f>
        <v>669.33726000000001</v>
      </c>
      <c r="H15" s="99">
        <f t="shared" si="2"/>
        <v>669</v>
      </c>
      <c r="I15" s="22"/>
      <c r="J15" s="26"/>
      <c r="K15" s="24"/>
    </row>
    <row r="16" spans="1:11" s="8" customFormat="1" ht="12.75" customHeight="1" x14ac:dyDescent="0.25">
      <c r="A16" s="14" t="s">
        <v>4</v>
      </c>
      <c r="B16" s="36">
        <v>1.3081000000000001E-2</v>
      </c>
      <c r="C16" s="43">
        <f t="shared" si="0"/>
        <v>9.0782140000000009</v>
      </c>
      <c r="D16" s="89">
        <v>9</v>
      </c>
      <c r="E16" s="46">
        <f t="shared" si="1"/>
        <v>128.35077200000001</v>
      </c>
      <c r="F16" s="93">
        <v>128</v>
      </c>
      <c r="G16" s="98">
        <f>C16+E16</f>
        <v>137.42898600000001</v>
      </c>
      <c r="H16" s="99">
        <f t="shared" si="2"/>
        <v>137</v>
      </c>
      <c r="I16" s="22"/>
      <c r="J16" s="26"/>
      <c r="K16" s="24"/>
    </row>
    <row r="17" spans="1:11" s="8" customFormat="1" ht="12.75" customHeight="1" thickBot="1" x14ac:dyDescent="0.3">
      <c r="A17" s="14" t="s">
        <v>10</v>
      </c>
      <c r="B17" s="37">
        <v>0</v>
      </c>
      <c r="C17" s="44">
        <f t="shared" si="0"/>
        <v>0</v>
      </c>
      <c r="D17" s="91">
        <f t="shared" ref="D17" si="3">C17</f>
        <v>0</v>
      </c>
      <c r="E17" s="47">
        <f t="shared" si="1"/>
        <v>0</v>
      </c>
      <c r="F17" s="94">
        <v>0</v>
      </c>
      <c r="G17" s="100">
        <f>C17+E17</f>
        <v>0</v>
      </c>
      <c r="H17" s="101">
        <f t="shared" si="2"/>
        <v>0</v>
      </c>
      <c r="I17" s="23"/>
      <c r="J17" s="26"/>
      <c r="K17" s="24"/>
    </row>
    <row r="18" spans="1:11" s="8" customFormat="1" ht="12.75" customHeight="1" thickTop="1" thickBot="1" x14ac:dyDescent="0.3">
      <c r="A18"/>
      <c r="B18" s="33">
        <f t="shared" ref="B18:H18" si="4">SUM(B12:B17)</f>
        <v>1</v>
      </c>
      <c r="C18" s="45">
        <f t="shared" si="4"/>
        <v>694</v>
      </c>
      <c r="D18" s="90">
        <f>SUM(D12:D17)</f>
        <v>692</v>
      </c>
      <c r="E18" s="48">
        <f t="shared" si="4"/>
        <v>9812.0000000000018</v>
      </c>
      <c r="F18" s="95">
        <f>SUM(F12:F17)</f>
        <v>9810</v>
      </c>
      <c r="G18" s="48">
        <f>SUM(G12:G17)</f>
        <v>10506.000000000002</v>
      </c>
      <c r="H18" s="49">
        <f t="shared" si="4"/>
        <v>10502</v>
      </c>
      <c r="I18" s="57">
        <f>I10</f>
        <v>4</v>
      </c>
      <c r="J18" s="32"/>
      <c r="K18" s="24"/>
    </row>
    <row r="20" spans="1:11" ht="13.2" customHeight="1" x14ac:dyDescent="0.25"/>
    <row r="21" spans="1:11" ht="24.9" customHeight="1" x14ac:dyDescent="0.4">
      <c r="A21" s="1" t="s">
        <v>12</v>
      </c>
      <c r="B21" s="1"/>
      <c r="C21" s="1"/>
      <c r="D21" s="1"/>
      <c r="E21" s="3"/>
      <c r="F21" s="4"/>
      <c r="G21" s="87"/>
    </row>
    <row r="22" spans="1:11" ht="9.6" customHeight="1" thickBot="1" x14ac:dyDescent="0.3">
      <c r="G22" s="84"/>
    </row>
    <row r="23" spans="1:11" ht="23.4" x14ac:dyDescent="0.25">
      <c r="A23" s="9"/>
      <c r="B23" s="9"/>
      <c r="C23" s="63" t="s">
        <v>17</v>
      </c>
      <c r="D23" s="63" t="s">
        <v>17</v>
      </c>
      <c r="E23" s="61" t="s">
        <v>14</v>
      </c>
      <c r="G23" s="84"/>
    </row>
    <row r="24" spans="1:11" ht="13.8" thickBot="1" x14ac:dyDescent="0.3">
      <c r="A24" s="9"/>
      <c r="B24" s="10" t="s">
        <v>7</v>
      </c>
      <c r="C24" s="77" t="s">
        <v>9</v>
      </c>
      <c r="D24" s="78" t="s">
        <v>0</v>
      </c>
      <c r="E24" s="62" t="s">
        <v>11</v>
      </c>
      <c r="G24" s="84"/>
    </row>
    <row r="25" spans="1:11" x14ac:dyDescent="0.25">
      <c r="A25" s="11"/>
      <c r="B25" s="10" t="s">
        <v>8</v>
      </c>
      <c r="C25" s="64">
        <v>29521</v>
      </c>
      <c r="D25" s="65">
        <f>D33</f>
        <v>29518.364676000001</v>
      </c>
      <c r="E25" s="56">
        <f>C25-D25</f>
        <v>2.6353239999989455</v>
      </c>
      <c r="F25" s="92"/>
      <c r="G25" s="84"/>
    </row>
    <row r="26" spans="1:11" x14ac:dyDescent="0.25">
      <c r="A26" s="11"/>
      <c r="B26" s="12"/>
      <c r="C26" s="66"/>
      <c r="D26" s="67"/>
      <c r="E26" s="68"/>
      <c r="G26" s="84"/>
    </row>
    <row r="27" spans="1:11" x14ac:dyDescent="0.25">
      <c r="A27" s="2" t="s">
        <v>1</v>
      </c>
      <c r="B27" s="38">
        <v>0.81807399999999997</v>
      </c>
      <c r="C27" s="69">
        <f>C25*B27</f>
        <v>24150.362553999999</v>
      </c>
      <c r="D27" s="70">
        <f t="shared" ref="D27:D32" si="5">C27</f>
        <v>24150.362553999999</v>
      </c>
      <c r="E27" s="68"/>
      <c r="G27" s="84"/>
    </row>
    <row r="28" spans="1:11" x14ac:dyDescent="0.25">
      <c r="A28" s="2" t="s">
        <v>2</v>
      </c>
      <c r="B28" s="38">
        <v>8.5460999999999995E-2</v>
      </c>
      <c r="C28" s="69">
        <f>C25*B28</f>
        <v>2522.8941809999997</v>
      </c>
      <c r="D28" s="70">
        <v>2522</v>
      </c>
      <c r="E28" s="71"/>
      <c r="G28" s="88"/>
    </row>
    <row r="29" spans="1:11" x14ac:dyDescent="0.25">
      <c r="A29" s="13" t="s">
        <v>5</v>
      </c>
      <c r="B29" s="38">
        <v>6.9199999999999998E-2</v>
      </c>
      <c r="C29" s="69">
        <f>C25*B29</f>
        <v>2042.8532</v>
      </c>
      <c r="D29" s="70">
        <v>2042</v>
      </c>
      <c r="E29" s="71"/>
      <c r="G29" s="87"/>
    </row>
    <row r="30" spans="1:11" x14ac:dyDescent="0.25">
      <c r="A30" s="2" t="s">
        <v>3</v>
      </c>
      <c r="B30" s="38">
        <v>0</v>
      </c>
      <c r="C30" s="69">
        <f>C25*B30</f>
        <v>0</v>
      </c>
      <c r="D30" s="70">
        <f t="shared" si="5"/>
        <v>0</v>
      </c>
      <c r="E30" s="71"/>
      <c r="G30" s="86"/>
    </row>
    <row r="31" spans="1:11" x14ac:dyDescent="0.25">
      <c r="A31" s="14" t="s">
        <v>4</v>
      </c>
      <c r="B31" s="38">
        <v>1.3783E-2</v>
      </c>
      <c r="C31" s="69">
        <f>C25*B31</f>
        <v>406.88794300000001</v>
      </c>
      <c r="D31" s="70">
        <v>406</v>
      </c>
      <c r="E31" s="71"/>
    </row>
    <row r="32" spans="1:11" ht="13.8" thickBot="1" x14ac:dyDescent="0.3">
      <c r="A32" s="14" t="s">
        <v>10</v>
      </c>
      <c r="B32" s="37">
        <v>1.3481999999999999E-2</v>
      </c>
      <c r="C32" s="72">
        <f>C25*B32</f>
        <v>398.00212199999999</v>
      </c>
      <c r="D32" s="73">
        <f t="shared" si="5"/>
        <v>398.00212199999999</v>
      </c>
      <c r="E32" s="74"/>
      <c r="G32" s="85"/>
    </row>
    <row r="33" spans="2:7" ht="14.4" thickTop="1" thickBot="1" x14ac:dyDescent="0.3">
      <c r="B33" s="34">
        <f>SUM(B27:B32)</f>
        <v>1</v>
      </c>
      <c r="C33" s="75">
        <f>SUM(C27:C32)</f>
        <v>29521.000000000004</v>
      </c>
      <c r="D33" s="76">
        <f>SUM(D27:D32)</f>
        <v>29518.364676000001</v>
      </c>
      <c r="E33" s="57">
        <v>3</v>
      </c>
      <c r="G33" s="85"/>
    </row>
  </sheetData>
  <pageMargins left="0.75" right="0.75" top="1" bottom="1" header="0.5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 - SEPT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Veppi</dc:creator>
  <cp:lastModifiedBy>calderman</cp:lastModifiedBy>
  <cp:lastPrinted>2015-01-15T14:26:23Z</cp:lastPrinted>
  <dcterms:created xsi:type="dcterms:W3CDTF">2012-01-18T20:04:48Z</dcterms:created>
  <dcterms:modified xsi:type="dcterms:W3CDTF">2015-02-05T16:20:00Z</dcterms:modified>
</cp:coreProperties>
</file>