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Lauren Keyes\Dropbox (VEPP Inc)\shared\VEPPI WEBSITE-NEW\WEBSITE\RECS\DISTRIBUTION\2018 REC DISTRIBUTION\"/>
    </mc:Choice>
  </mc:AlternateContent>
  <xr:revisionPtr revIDLastSave="0" documentId="8_{408C8301-00F3-478C-B58C-01F18202D5B3}" xr6:coauthVersionLast="37" xr6:coauthVersionMax="37" xr10:uidLastSave="{00000000-0000-0000-0000-000000000000}"/>
  <bookViews>
    <workbookView xWindow="0" yWindow="0" windowWidth="25200" windowHeight="11775" xr2:uid="{BDDAD497-118D-47C3-AE4B-5FF5E3EE3712}"/>
  </bookViews>
  <sheets>
    <sheet name="Distributions to Website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T2.3A_D" localSheetId="0">#REF!</definedName>
    <definedName name="T2.3A_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G13" i="1"/>
  <c r="H13" i="1" s="1"/>
  <c r="E13" i="1"/>
  <c r="F13" i="1" s="1"/>
  <c r="I13" i="1" s="1"/>
  <c r="D13" i="1"/>
  <c r="C13" i="1"/>
  <c r="G12" i="1"/>
  <c r="H12" i="1" s="1"/>
  <c r="E12" i="1"/>
  <c r="F12" i="1" s="1"/>
  <c r="C12" i="1"/>
  <c r="D12" i="1" s="1"/>
  <c r="H11" i="1"/>
  <c r="G11" i="1"/>
  <c r="E11" i="1"/>
  <c r="F11" i="1" s="1"/>
  <c r="C11" i="1"/>
  <c r="D11" i="1" s="1"/>
  <c r="G10" i="1"/>
  <c r="H10" i="1" s="1"/>
  <c r="E10" i="1"/>
  <c r="F10" i="1" s="1"/>
  <c r="C10" i="1"/>
  <c r="D10" i="1" s="1"/>
  <c r="H9" i="1"/>
  <c r="I9" i="1" s="1"/>
  <c r="G9" i="1"/>
  <c r="G14" i="1" s="1"/>
  <c r="E9" i="1"/>
  <c r="E14" i="1" s="1"/>
  <c r="C9" i="1"/>
  <c r="D9" i="1" s="1"/>
  <c r="I8" i="1"/>
  <c r="F14" i="1" l="1"/>
  <c r="I10" i="1"/>
  <c r="I12" i="1"/>
  <c r="D14" i="1"/>
  <c r="I11" i="1"/>
  <c r="C14" i="1"/>
  <c r="H14" i="1"/>
  <c r="I14" i="1" l="1"/>
</calcChain>
</file>

<file path=xl/sharedStrings.xml><?xml version="1.0" encoding="utf-8"?>
<sst xmlns="http://schemas.openxmlformats.org/spreadsheetml/2006/main" count="84" uniqueCount="26">
  <si>
    <t xml:space="preserve">UTILITY REC DISTRIBUTIONS </t>
  </si>
  <si>
    <t>2018 - Q2 STANDARD OFFER RECs</t>
  </si>
  <si>
    <t>UTILITY</t>
  </si>
  <si>
    <t>PRO RATA</t>
  </si>
  <si>
    <t>VT TIER I</t>
  </si>
  <si>
    <t>VT TIER II</t>
  </si>
  <si>
    <t xml:space="preserve">MA CLASS I / CT CLASS I / RI NEW </t>
  </si>
  <si>
    <t>TOTAL DISTRIBUTED</t>
  </si>
  <si>
    <t>UTILITY SHARE</t>
  </si>
  <si>
    <t>DISTRIBUTED</t>
  </si>
  <si>
    <t>GMP</t>
  </si>
  <si>
    <t>VEC</t>
  </si>
  <si>
    <t>VPPSA</t>
  </si>
  <si>
    <t>HYDE</t>
  </si>
  <si>
    <t xml:space="preserve">STOWE </t>
  </si>
  <si>
    <t>Note: Burlington Electric Department, Swanton Village Electric and Washington Electric Coop. are exempt from the Standard Offer Program Pro-Rata Share.</t>
  </si>
  <si>
    <t>Note: Hyde Park is no longer part of the VPPSA distribution. They receive their share directly.</t>
  </si>
  <si>
    <t>2018 - Q2 RYEGATE PLANT RECs</t>
  </si>
  <si>
    <t>50% UTILITIES</t>
  </si>
  <si>
    <t>50% RYEGATE</t>
  </si>
  <si>
    <t>TOTAL
RYEGATE RECs</t>
  </si>
  <si>
    <t>RYEGATE SHARE</t>
  </si>
  <si>
    <t>WEC</t>
  </si>
  <si>
    <t>Note: Burlington Electric Department is exempt from the Ryegate Pro-Rata Share.</t>
  </si>
  <si>
    <t>Note: Due to the 50/50 split and the fact that I cannot split a REC, it is the Utilities' turn to receive the REC.</t>
  </si>
  <si>
    <t>The last time this occurred was Q2 2017 and Ryegate received the REC.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</si>
</sst>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0%"/>
    <numFmt numFmtId="165" formatCode="#,##0.0000"/>
  </numFmts>
  <fonts count="19" x14ac:knownFonts="1">
    <font>
      <sz val="10"/>
      <name val="Arial"/>
      <family val="2"/>
    </font>
    <font>
      <sz val="10"/>
      <name val="Arial"/>
      <family val="2"/>
    </font>
    <font>
      <b/>
      <sz val="18"/>
      <name val="Garamond"/>
      <family val="1"/>
    </font>
    <font>
      <b/>
      <sz val="24"/>
      <name val="Lucida Sans Unicode"/>
      <family val="2"/>
    </font>
    <font>
      <sz val="24"/>
      <name val="Lucida Sans Unicode"/>
      <family val="2"/>
    </font>
    <font>
      <sz val="24"/>
      <name val="Arial"/>
      <family val="2"/>
    </font>
    <font>
      <b/>
      <sz val="16"/>
      <name val="Garamond"/>
      <family val="1"/>
    </font>
    <font>
      <b/>
      <sz val="20"/>
      <color theme="0"/>
      <name val="Lucida Sans Unicode"/>
      <family val="2"/>
    </font>
    <font>
      <sz val="20"/>
      <color theme="0"/>
      <name val="Lucida Sans Unicode"/>
      <family val="2"/>
    </font>
    <font>
      <sz val="20"/>
      <color theme="0"/>
      <name val="Arial"/>
      <family val="2"/>
    </font>
    <font>
      <sz val="20"/>
      <name val="Arial"/>
      <family val="2"/>
    </font>
    <font>
      <b/>
      <sz val="20"/>
      <name val="Lucida Sans Unicode"/>
      <family val="2"/>
    </font>
    <font>
      <sz val="20"/>
      <name val="Lucida Sans Unicode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Lucida Sans Unicode"/>
      <family val="2"/>
    </font>
  </fonts>
  <fills count="1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1C5D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596291"/>
        <bgColor indexed="64"/>
      </patternFill>
    </fill>
    <fill>
      <patternFill patternType="solid">
        <fgColor theme="8" tint="-0.249977111117893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rgb="FF0070C0"/>
      </bottom>
      <diagonal/>
    </border>
    <border>
      <left style="thin">
        <color theme="1" tint="0.499984740745262"/>
      </left>
      <right style="thin">
        <color theme="0" tint="-0.24994659260841701"/>
      </right>
      <top style="thin">
        <color theme="1" tint="0.499984740745262"/>
      </top>
      <bottom style="thin">
        <color theme="0" tint="-0.14996795556505021"/>
      </bottom>
      <diagonal/>
    </border>
    <border>
      <left/>
      <right/>
      <top style="thin">
        <color theme="1" tint="0.499984740745262"/>
      </top>
      <bottom style="thin">
        <color theme="0" tint="-0.14996795556505021"/>
      </bottom>
      <diagonal/>
    </border>
    <border>
      <left style="thin">
        <color theme="1" tint="0.499984740745262"/>
      </left>
      <right style="thin">
        <color theme="0" tint="-0.24994659260841701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1" tint="0.499984740745262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0" tint="-0.34998626667073579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34998626667073579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14996795556505021"/>
      </bottom>
      <diagonal/>
    </border>
    <border>
      <left style="thin">
        <color theme="1" tint="0.499984740745262"/>
      </left>
      <right style="thin">
        <color theme="0" tint="-0.24994659260841701"/>
      </right>
      <top/>
      <bottom/>
      <diagonal/>
    </border>
    <border>
      <left style="thin">
        <color theme="1" tint="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0" tint="-0.24994659260841701"/>
      </right>
      <top style="thin">
        <color theme="0" tint="-0.14996795556505021"/>
      </top>
      <bottom style="thin">
        <color theme="0" tint="-0.499984740745262"/>
      </bottom>
      <diagonal/>
    </border>
    <border>
      <left/>
      <right/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/>
      <bottom/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0" tint="-0.34998626667073579"/>
      </right>
      <top/>
      <bottom/>
      <diagonal/>
    </border>
    <border>
      <left style="thin">
        <color theme="1" tint="0.499984740745262"/>
      </left>
      <right style="thin">
        <color theme="0" tint="-0.34998626667073579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 tint="-0.24994659260841701"/>
      </right>
      <top style="thin">
        <color theme="0" tint="-0.499984740745262"/>
      </top>
      <bottom style="thin">
        <color theme="1" tint="0.499984740745262"/>
      </bottom>
      <diagonal/>
    </border>
    <border>
      <left/>
      <right/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0" tint="-0.34998626667073579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0" tint="-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0" tint="-0.499984740745262"/>
      </top>
      <bottom style="thin">
        <color theme="1" tint="0.499984740745262"/>
      </bottom>
      <diagonal/>
    </border>
    <border>
      <left/>
      <right/>
      <top/>
      <bottom style="thick">
        <color theme="8" tint="-0.499984740745262"/>
      </bottom>
      <diagonal/>
    </border>
    <border>
      <left style="thin">
        <color theme="1" tint="0.499984740745262"/>
      </left>
      <right style="thin">
        <color theme="0" tint="-0.24994659260841701"/>
      </right>
      <top style="thin">
        <color theme="1" tint="0.499984740745262"/>
      </top>
      <bottom/>
      <diagonal/>
    </border>
    <border>
      <left style="thin">
        <color theme="0" tint="-0.24994659260841701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0" tint="-0.24994659260841701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0" tint="-0.24994659260841701"/>
      </right>
      <top/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 tint="-0.24994659260841701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1" tint="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1" tint="0.499984740745262"/>
      </right>
      <top style="thin">
        <color theme="0" tint="-0.499984740745262"/>
      </top>
      <bottom style="thin">
        <color theme="1" tint="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39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2" fontId="5" fillId="2" borderId="0" xfId="0" applyNumberFormat="1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2" fontId="9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10" fillId="0" borderId="0" xfId="0" applyFont="1"/>
    <xf numFmtId="2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13" fillId="4" borderId="0" xfId="0" applyFont="1" applyFill="1" applyAlignment="1">
      <alignment horizontal="left" vertical="center" indent="1"/>
    </xf>
    <xf numFmtId="0" fontId="7" fillId="4" borderId="0" xfId="0" applyFont="1" applyFill="1"/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14" fillId="4" borderId="0" xfId="0" applyFont="1" applyFill="1" applyBorder="1" applyAlignment="1">
      <alignment wrapText="1"/>
    </xf>
    <xf numFmtId="0" fontId="1" fillId="0" borderId="0" xfId="0" applyFont="1"/>
    <xf numFmtId="0" fontId="15" fillId="5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15" fillId="8" borderId="8" xfId="0" applyFont="1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/>
    </xf>
    <xf numFmtId="0" fontId="15" fillId="9" borderId="10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5" fillId="5" borderId="11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10" borderId="12" xfId="0" applyFont="1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15" fillId="11" borderId="14" xfId="0" applyFont="1" applyFill="1" applyBorder="1" applyAlignment="1">
      <alignment horizontal="center" vertical="center" wrapText="1"/>
    </xf>
    <xf numFmtId="0" fontId="0" fillId="11" borderId="15" xfId="0" applyFill="1" applyBorder="1" applyAlignment="1">
      <alignment horizontal="center" vertical="center"/>
    </xf>
    <xf numFmtId="0" fontId="15" fillId="9" borderId="15" xfId="0" applyFont="1" applyFill="1" applyBorder="1" applyAlignment="1">
      <alignment horizontal="center" vertical="center" wrapText="1"/>
    </xf>
    <xf numFmtId="0" fontId="0" fillId="5" borderId="16" xfId="0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7" borderId="18" xfId="0" applyFont="1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/>
    </xf>
    <xf numFmtId="0" fontId="15" fillId="8" borderId="20" xfId="0" applyFont="1" applyFill="1" applyBorder="1" applyAlignment="1">
      <alignment horizontal="center" vertical="center"/>
    </xf>
    <xf numFmtId="0" fontId="15" fillId="8" borderId="21" xfId="0" applyFont="1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6" fillId="5" borderId="14" xfId="0" applyFont="1" applyFill="1" applyBorder="1" applyAlignment="1">
      <alignment horizontal="left" vertical="center" indent="1"/>
    </xf>
    <xf numFmtId="164" fontId="16" fillId="5" borderId="26" xfId="2" applyNumberFormat="1" applyFont="1" applyFill="1" applyBorder="1" applyAlignment="1">
      <alignment horizontal="center" vertical="center"/>
    </xf>
    <xf numFmtId="165" fontId="16" fillId="6" borderId="14" xfId="0" applyNumberFormat="1" applyFont="1" applyFill="1" applyBorder="1" applyAlignment="1">
      <alignment horizontal="center" vertical="center"/>
    </xf>
    <xf numFmtId="3" fontId="16" fillId="6" borderId="27" xfId="0" applyNumberFormat="1" applyFont="1" applyFill="1" applyBorder="1" applyAlignment="1">
      <alignment horizontal="center" vertical="center"/>
    </xf>
    <xf numFmtId="165" fontId="16" fillId="7" borderId="14" xfId="0" applyNumberFormat="1" applyFont="1" applyFill="1" applyBorder="1" applyAlignment="1">
      <alignment horizontal="center" vertical="center"/>
    </xf>
    <xf numFmtId="3" fontId="16" fillId="7" borderId="27" xfId="0" applyNumberFormat="1" applyFont="1" applyFill="1" applyBorder="1" applyAlignment="1">
      <alignment horizontal="center" vertical="center"/>
    </xf>
    <xf numFmtId="165" fontId="16" fillId="8" borderId="14" xfId="0" applyNumberFormat="1" applyFont="1" applyFill="1" applyBorder="1" applyAlignment="1">
      <alignment horizontal="center" vertical="center"/>
    </xf>
    <xf numFmtId="3" fontId="16" fillId="8" borderId="27" xfId="0" applyNumberFormat="1" applyFont="1" applyFill="1" applyBorder="1" applyAlignment="1">
      <alignment horizontal="center" vertical="center"/>
    </xf>
    <xf numFmtId="3" fontId="16" fillId="9" borderId="15" xfId="0" applyNumberFormat="1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left" vertical="center" indent="1"/>
    </xf>
    <xf numFmtId="164" fontId="16" fillId="5" borderId="0" xfId="2" applyNumberFormat="1" applyFont="1" applyFill="1" applyBorder="1" applyAlignment="1">
      <alignment horizontal="center" vertical="center"/>
    </xf>
    <xf numFmtId="3" fontId="16" fillId="6" borderId="26" xfId="0" applyNumberFormat="1" applyFont="1" applyFill="1" applyBorder="1" applyAlignment="1">
      <alignment horizontal="center" vertical="center"/>
    </xf>
    <xf numFmtId="3" fontId="16" fillId="7" borderId="26" xfId="0" applyNumberFormat="1" applyFont="1" applyFill="1" applyBorder="1" applyAlignment="1">
      <alignment horizontal="center" vertical="center"/>
    </xf>
    <xf numFmtId="3" fontId="16" fillId="8" borderId="26" xfId="0" applyNumberFormat="1" applyFont="1" applyFill="1" applyBorder="1" applyAlignment="1">
      <alignment horizontal="center" vertical="center"/>
    </xf>
    <xf numFmtId="164" fontId="16" fillId="5" borderId="0" xfId="0" applyNumberFormat="1" applyFont="1" applyFill="1" applyAlignment="1">
      <alignment horizontal="center" vertical="center"/>
    </xf>
    <xf numFmtId="165" fontId="16" fillId="6" borderId="28" xfId="0" applyNumberFormat="1" applyFont="1" applyFill="1" applyBorder="1" applyAlignment="1">
      <alignment horizontal="center" vertical="center"/>
    </xf>
    <xf numFmtId="3" fontId="16" fillId="6" borderId="15" xfId="0" applyNumberFormat="1" applyFont="1" applyFill="1" applyBorder="1" applyAlignment="1">
      <alignment horizontal="center" vertical="center"/>
    </xf>
    <xf numFmtId="165" fontId="16" fillId="6" borderId="29" xfId="0" applyNumberFormat="1" applyFont="1" applyFill="1" applyBorder="1" applyAlignment="1">
      <alignment horizontal="center" vertical="center"/>
    </xf>
    <xf numFmtId="3" fontId="16" fillId="6" borderId="30" xfId="0" applyNumberFormat="1" applyFont="1" applyFill="1" applyBorder="1" applyAlignment="1">
      <alignment horizontal="center" vertical="center"/>
    </xf>
    <xf numFmtId="3" fontId="16" fillId="7" borderId="31" xfId="0" applyNumberFormat="1" applyFont="1" applyFill="1" applyBorder="1" applyAlignment="1">
      <alignment horizontal="center" vertical="center"/>
    </xf>
    <xf numFmtId="3" fontId="16" fillId="8" borderId="31" xfId="0" applyNumberFormat="1" applyFont="1" applyFill="1" applyBorder="1" applyAlignment="1">
      <alignment horizontal="center" vertical="center"/>
    </xf>
    <xf numFmtId="0" fontId="16" fillId="5" borderId="32" xfId="0" applyFont="1" applyFill="1" applyBorder="1" applyAlignment="1">
      <alignment vertical="center"/>
    </xf>
    <xf numFmtId="9" fontId="16" fillId="5" borderId="33" xfId="0" applyNumberFormat="1" applyFont="1" applyFill="1" applyBorder="1" applyAlignment="1">
      <alignment horizontal="center" vertical="center"/>
    </xf>
    <xf numFmtId="3" fontId="15" fillId="0" borderId="34" xfId="0" applyNumberFormat="1" applyFont="1" applyBorder="1" applyAlignment="1">
      <alignment horizontal="center" vertical="center"/>
    </xf>
    <xf numFmtId="3" fontId="15" fillId="0" borderId="35" xfId="0" applyNumberFormat="1" applyFont="1" applyFill="1" applyBorder="1" applyAlignment="1">
      <alignment horizontal="center" vertical="center"/>
    </xf>
    <xf numFmtId="3" fontId="15" fillId="0" borderId="36" xfId="0" applyNumberFormat="1" applyFont="1" applyBorder="1" applyAlignment="1">
      <alignment horizontal="center" vertical="center"/>
    </xf>
    <xf numFmtId="3" fontId="15" fillId="0" borderId="37" xfId="0" applyNumberFormat="1" applyFont="1" applyBorder="1" applyAlignment="1">
      <alignment horizontal="center" vertical="center"/>
    </xf>
    <xf numFmtId="3" fontId="15" fillId="0" borderId="37" xfId="0" applyNumberFormat="1" applyFont="1" applyFill="1" applyBorder="1" applyAlignment="1">
      <alignment horizontal="center" vertical="center"/>
    </xf>
    <xf numFmtId="3" fontId="15" fillId="0" borderId="38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9" fontId="16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/>
    <xf numFmtId="164" fontId="18" fillId="0" borderId="0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2" fillId="12" borderId="0" xfId="0" applyFont="1" applyFill="1" applyAlignment="1">
      <alignment vertical="center"/>
    </xf>
    <xf numFmtId="0" fontId="3" fillId="12" borderId="0" xfId="0" applyFont="1" applyFill="1" applyAlignment="1">
      <alignment vertical="center"/>
    </xf>
    <xf numFmtId="0" fontId="4" fillId="12" borderId="0" xfId="0" applyFont="1" applyFill="1" applyAlignment="1">
      <alignment vertical="center"/>
    </xf>
    <xf numFmtId="0" fontId="5" fillId="12" borderId="0" xfId="0" applyFont="1" applyFill="1" applyAlignment="1">
      <alignment vertical="center" wrapText="1"/>
    </xf>
    <xf numFmtId="0" fontId="6" fillId="13" borderId="39" xfId="0" applyFont="1" applyFill="1" applyBorder="1" applyAlignment="1">
      <alignment vertical="center"/>
    </xf>
    <xf numFmtId="0" fontId="7" fillId="13" borderId="39" xfId="0" applyFont="1" applyFill="1" applyBorder="1" applyAlignment="1">
      <alignment vertical="center"/>
    </xf>
    <xf numFmtId="0" fontId="8" fillId="13" borderId="39" xfId="0" applyFont="1" applyFill="1" applyBorder="1" applyAlignment="1">
      <alignment vertical="center"/>
    </xf>
    <xf numFmtId="0" fontId="9" fillId="13" borderId="39" xfId="0" applyFont="1" applyFill="1" applyBorder="1" applyAlignment="1">
      <alignment vertical="center" wrapText="1"/>
    </xf>
    <xf numFmtId="0" fontId="1" fillId="0" borderId="0" xfId="0" applyFont="1" applyBorder="1"/>
    <xf numFmtId="0" fontId="15" fillId="5" borderId="40" xfId="0" applyFont="1" applyFill="1" applyBorder="1" applyAlignment="1">
      <alignment horizontal="center" vertical="center"/>
    </xf>
    <xf numFmtId="0" fontId="15" fillId="5" borderId="41" xfId="0" applyFont="1" applyFill="1" applyBorder="1" applyAlignment="1">
      <alignment horizontal="center" vertical="center"/>
    </xf>
    <xf numFmtId="0" fontId="15" fillId="14" borderId="8" xfId="0" applyFont="1" applyFill="1" applyBorder="1" applyAlignment="1">
      <alignment horizontal="center" vertical="center"/>
    </xf>
    <xf numFmtId="0" fontId="15" fillId="14" borderId="9" xfId="0" applyFont="1" applyFill="1" applyBorder="1" applyAlignment="1">
      <alignment horizontal="center" vertical="center"/>
    </xf>
    <xf numFmtId="0" fontId="15" fillId="15" borderId="8" xfId="0" applyFont="1" applyFill="1" applyBorder="1" applyAlignment="1">
      <alignment horizontal="center" vertical="center"/>
    </xf>
    <xf numFmtId="0" fontId="15" fillId="15" borderId="9" xfId="0" applyFont="1" applyFill="1" applyBorder="1" applyAlignment="1">
      <alignment horizontal="center" vertical="center"/>
    </xf>
    <xf numFmtId="0" fontId="15" fillId="9" borderId="42" xfId="0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0" fontId="15" fillId="5" borderId="43" xfId="0" applyFont="1" applyFill="1" applyBorder="1" applyAlignment="1">
      <alignment horizontal="center" vertical="center"/>
    </xf>
    <xf numFmtId="0" fontId="15" fillId="16" borderId="14" xfId="0" applyFont="1" applyFill="1" applyBorder="1" applyAlignment="1">
      <alignment horizontal="center" vertical="center" wrapText="1"/>
    </xf>
    <xf numFmtId="0" fontId="0" fillId="16" borderId="15" xfId="0" applyFill="1" applyBorder="1" applyAlignment="1">
      <alignment horizontal="center" vertical="center"/>
    </xf>
    <xf numFmtId="0" fontId="15" fillId="17" borderId="14" xfId="0" applyFont="1" applyFill="1" applyBorder="1" applyAlignment="1">
      <alignment horizontal="center" vertical="center"/>
    </xf>
    <xf numFmtId="0" fontId="0" fillId="17" borderId="15" xfId="0" applyFill="1" applyBorder="1" applyAlignment="1">
      <alignment horizontal="center" vertical="center"/>
    </xf>
    <xf numFmtId="0" fontId="15" fillId="9" borderId="44" xfId="0" applyFont="1" applyFill="1" applyBorder="1" applyAlignment="1">
      <alignment horizontal="center" vertical="center" wrapText="1"/>
    </xf>
    <xf numFmtId="0" fontId="15" fillId="5" borderId="45" xfId="0" applyFont="1" applyFill="1" applyBorder="1" applyAlignment="1">
      <alignment horizontal="center" vertical="center"/>
    </xf>
    <xf numFmtId="0" fontId="15" fillId="5" borderId="46" xfId="0" applyFont="1" applyFill="1" applyBorder="1" applyAlignment="1">
      <alignment horizontal="center" vertical="center"/>
    </xf>
    <xf numFmtId="0" fontId="15" fillId="14" borderId="47" xfId="0" applyFont="1" applyFill="1" applyBorder="1" applyAlignment="1">
      <alignment horizontal="center" vertical="center"/>
    </xf>
    <xf numFmtId="0" fontId="15" fillId="14" borderId="48" xfId="0" applyFont="1" applyFill="1" applyBorder="1" applyAlignment="1">
      <alignment horizontal="center" vertical="center"/>
    </xf>
    <xf numFmtId="0" fontId="15" fillId="15" borderId="47" xfId="0" applyFont="1" applyFill="1" applyBorder="1" applyAlignment="1">
      <alignment horizontal="center" vertical="center"/>
    </xf>
    <xf numFmtId="0" fontId="15" fillId="15" borderId="48" xfId="0" applyFont="1" applyFill="1" applyBorder="1" applyAlignment="1">
      <alignment horizontal="center" vertical="center"/>
    </xf>
    <xf numFmtId="0" fontId="15" fillId="9" borderId="49" xfId="0" applyFont="1" applyFill="1" applyBorder="1" applyAlignment="1">
      <alignment horizontal="center" vertical="center" wrapText="1"/>
    </xf>
    <xf numFmtId="3" fontId="15" fillId="0" borderId="32" xfId="0" applyNumberFormat="1" applyFont="1" applyFill="1" applyBorder="1" applyAlignment="1">
      <alignment horizontal="center" vertical="center"/>
    </xf>
    <xf numFmtId="3" fontId="15" fillId="0" borderId="50" xfId="0" applyNumberFormat="1" applyFont="1" applyFill="1" applyBorder="1" applyAlignment="1">
      <alignment horizontal="center" vertical="center"/>
    </xf>
    <xf numFmtId="165" fontId="16" fillId="14" borderId="11" xfId="0" applyNumberFormat="1" applyFont="1" applyFill="1" applyBorder="1" applyAlignment="1">
      <alignment horizontal="center" vertical="center"/>
    </xf>
    <xf numFmtId="3" fontId="16" fillId="14" borderId="43" xfId="0" applyNumberFormat="1" applyFont="1" applyFill="1" applyBorder="1" applyAlignment="1">
      <alignment horizontal="center" vertical="center"/>
    </xf>
    <xf numFmtId="165" fontId="16" fillId="15" borderId="11" xfId="0" applyNumberFormat="1" applyFont="1" applyFill="1" applyBorder="1" applyAlignment="1">
      <alignment horizontal="center" vertical="center"/>
    </xf>
    <xf numFmtId="3" fontId="16" fillId="15" borderId="43" xfId="0" applyNumberFormat="1" applyFont="1" applyFill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3" fontId="15" fillId="0" borderId="50" xfId="0" applyNumberFormat="1" applyFont="1" applyBorder="1" applyAlignment="1">
      <alignment horizontal="center" vertical="center"/>
    </xf>
    <xf numFmtId="165" fontId="0" fillId="0" borderId="0" xfId="0" applyNumberFormat="1"/>
    <xf numFmtId="3" fontId="0" fillId="0" borderId="0" xfId="0" applyNumberFormat="1"/>
    <xf numFmtId="165" fontId="0" fillId="0" borderId="0" xfId="1" applyNumberFormat="1" applyFont="1" applyBorder="1"/>
  </cellXfs>
  <cellStyles count="3">
    <cellStyle name="Comma" xfId="1" builtinId="3"/>
    <cellStyle name="Normal" xfId="0" builtinId="0"/>
    <cellStyle name="Normal 2" xfId="2" xr:uid="{D7C3C9CA-84CA-4C1E-ACA8-9AE0D700A6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en%20Keyes/Dropbox%20(VEPP%20Inc)/shared/PROGRAMS/STANDARD%20OFFER%20PROGRAM/REC%20FOLDERS/UTILITY%20REC%20DISTRIBUTIONS/UTILITY%20REC%20OVERVIEW/2018/Q2%202018%20REC%20DISTRIBU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ARD OFFER"/>
      <sheetName val="RYEGATE"/>
      <sheetName val=" RECs GENERATED"/>
      <sheetName val="Distributions to Website"/>
      <sheetName val="SOGeneration to Website"/>
      <sheetName val="STATE REGISTRATIONS"/>
      <sheetName val="VERMONT TIER"/>
      <sheetName val="FINAL 2017-4.1-SO-RY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FECA3-39EF-42C4-80CE-383E18DA03DA}">
  <sheetPr>
    <pageSetUpPr fitToPage="1"/>
  </sheetPr>
  <dimension ref="A1:J38"/>
  <sheetViews>
    <sheetView showGridLines="0" tabSelected="1" zoomScaleNormal="100" workbookViewId="0">
      <selection activeCell="J25" sqref="J25"/>
    </sheetView>
  </sheetViews>
  <sheetFormatPr defaultColWidth="9.140625" defaultRowHeight="12.75" x14ac:dyDescent="0.2"/>
  <cols>
    <col min="1" max="1" width="11.28515625" customWidth="1"/>
    <col min="2" max="2" width="12.7109375" customWidth="1"/>
    <col min="3" max="4" width="17.7109375" customWidth="1"/>
    <col min="5" max="5" width="18.28515625" customWidth="1"/>
    <col min="6" max="7" width="17.7109375" customWidth="1"/>
    <col min="8" max="8" width="17.7109375" style="95" customWidth="1"/>
    <col min="9" max="9" width="17.7109375" style="96" customWidth="1"/>
  </cols>
  <sheetData>
    <row r="1" spans="1:10" s="7" customFormat="1" ht="27" customHeight="1" x14ac:dyDescent="0.2">
      <c r="A1" s="1" t="s">
        <v>0</v>
      </c>
      <c r="B1" s="2"/>
      <c r="C1" s="2"/>
      <c r="D1" s="2"/>
      <c r="E1" s="3"/>
      <c r="F1" s="3"/>
      <c r="G1" s="4"/>
      <c r="H1" s="5"/>
      <c r="I1" s="6"/>
    </row>
    <row r="2" spans="1:10" s="14" customFormat="1" ht="27" customHeight="1" thickBot="1" x14ac:dyDescent="0.25">
      <c r="A2" s="8" t="s">
        <v>1</v>
      </c>
      <c r="B2" s="9"/>
      <c r="C2" s="10"/>
      <c r="D2" s="9"/>
      <c r="E2" s="10"/>
      <c r="F2" s="10"/>
      <c r="G2" s="11"/>
      <c r="H2" s="12"/>
      <c r="I2" s="13"/>
    </row>
    <row r="3" spans="1:10" s="17" customFormat="1" ht="24.95" customHeight="1" thickTop="1" x14ac:dyDescent="0.4">
      <c r="A3" s="15"/>
      <c r="B3" s="15"/>
      <c r="C3" s="16"/>
      <c r="D3" s="15"/>
      <c r="E3" s="16"/>
      <c r="F3" s="16"/>
      <c r="H3" s="18"/>
      <c r="I3" s="19"/>
    </row>
    <row r="4" spans="1:10" s="25" customFormat="1" ht="21.75" customHeight="1" x14ac:dyDescent="0.4">
      <c r="A4" s="20"/>
      <c r="B4" s="21"/>
      <c r="C4" s="22"/>
      <c r="D4" s="23"/>
      <c r="E4" s="23"/>
      <c r="F4" s="23"/>
      <c r="G4" s="23"/>
      <c r="H4" s="23"/>
      <c r="I4" s="24"/>
    </row>
    <row r="5" spans="1:10" s="35" customFormat="1" ht="24.75" customHeight="1" x14ac:dyDescent="0.2">
      <c r="A5" s="26" t="s">
        <v>2</v>
      </c>
      <c r="B5" s="27" t="s">
        <v>3</v>
      </c>
      <c r="C5" s="28" t="s">
        <v>4</v>
      </c>
      <c r="D5" s="29"/>
      <c r="E5" s="30" t="s">
        <v>5</v>
      </c>
      <c r="F5" s="31"/>
      <c r="G5" s="32" t="s">
        <v>6</v>
      </c>
      <c r="H5" s="33"/>
      <c r="I5" s="34" t="s">
        <v>7</v>
      </c>
    </row>
    <row r="6" spans="1:10" s="35" customFormat="1" ht="3" customHeight="1" x14ac:dyDescent="0.2">
      <c r="A6" s="36"/>
      <c r="B6" s="37"/>
      <c r="C6" s="38"/>
      <c r="D6" s="39"/>
      <c r="E6" s="40"/>
      <c r="F6" s="41"/>
      <c r="G6" s="42"/>
      <c r="H6" s="43"/>
      <c r="I6" s="44"/>
    </row>
    <row r="7" spans="1:10" s="25" customFormat="1" ht="18.75" customHeight="1" x14ac:dyDescent="0.2">
      <c r="A7" s="45"/>
      <c r="B7" s="46"/>
      <c r="C7" s="47" t="s">
        <v>8</v>
      </c>
      <c r="D7" s="48" t="s">
        <v>9</v>
      </c>
      <c r="E7" s="49" t="s">
        <v>8</v>
      </c>
      <c r="F7" s="50" t="s">
        <v>9</v>
      </c>
      <c r="G7" s="51" t="s">
        <v>8</v>
      </c>
      <c r="H7" s="52" t="s">
        <v>9</v>
      </c>
      <c r="I7" s="53"/>
    </row>
    <row r="8" spans="1:10" s="59" customFormat="1" ht="18.75" customHeight="1" x14ac:dyDescent="0.2">
      <c r="A8" s="54"/>
      <c r="B8" s="55"/>
      <c r="C8" s="56">
        <v>562</v>
      </c>
      <c r="D8" s="57"/>
      <c r="E8" s="56">
        <v>7053</v>
      </c>
      <c r="F8" s="57"/>
      <c r="G8" s="56">
        <v>20784</v>
      </c>
      <c r="H8" s="57"/>
      <c r="I8" s="58">
        <f>E8+G8+C8</f>
        <v>28399</v>
      </c>
    </row>
    <row r="9" spans="1:10" s="59" customFormat="1" ht="18.75" customHeight="1" x14ac:dyDescent="0.2">
      <c r="A9" s="60" t="s">
        <v>10</v>
      </c>
      <c r="B9" s="61">
        <v>0.83702900000000002</v>
      </c>
      <c r="C9" s="62">
        <f>$C$8*B9</f>
        <v>470.41029800000001</v>
      </c>
      <c r="D9" s="63">
        <f>ROUND(C9,0)</f>
        <v>470</v>
      </c>
      <c r="E9" s="64">
        <f>$E$8*B9</f>
        <v>5903.5655370000004</v>
      </c>
      <c r="F9" s="65">
        <v>5903</v>
      </c>
      <c r="G9" s="66">
        <f>$G$8*B9</f>
        <v>17396.810735999999</v>
      </c>
      <c r="H9" s="67">
        <f>ROUND(G9,0)</f>
        <v>17397</v>
      </c>
      <c r="I9" s="68">
        <f t="shared" ref="I9:I14" si="0">F9+H9+D9</f>
        <v>23770</v>
      </c>
    </row>
    <row r="10" spans="1:10" s="59" customFormat="1" ht="18.75" customHeight="1" x14ac:dyDescent="0.2">
      <c r="A10" s="69" t="s">
        <v>11</v>
      </c>
      <c r="B10" s="70">
        <v>8.8456999999999994E-2</v>
      </c>
      <c r="C10" s="62">
        <f>$C$8*B10</f>
        <v>49.712833999999994</v>
      </c>
      <c r="D10" s="71">
        <f t="shared" ref="D10:D13" si="1">ROUND(C10,0)</f>
        <v>50</v>
      </c>
      <c r="E10" s="64">
        <f>$E$8*B10</f>
        <v>623.88722099999995</v>
      </c>
      <c r="F10" s="72">
        <f t="shared" ref="F10:F13" si="2">ROUND(E10,0)</f>
        <v>624</v>
      </c>
      <c r="G10" s="66">
        <f>$G$8*B10</f>
        <v>1838.490288</v>
      </c>
      <c r="H10" s="73">
        <f>ROUND(G10,0)</f>
        <v>1838</v>
      </c>
      <c r="I10" s="68">
        <f t="shared" si="0"/>
        <v>2512</v>
      </c>
    </row>
    <row r="11" spans="1:10" s="59" customFormat="1" ht="18.75" customHeight="1" x14ac:dyDescent="0.2">
      <c r="A11" s="69" t="s">
        <v>12</v>
      </c>
      <c r="B11" s="70">
        <v>5.6371999999999998E-2</v>
      </c>
      <c r="C11" s="62">
        <f>$C$8*B11</f>
        <v>31.681063999999999</v>
      </c>
      <c r="D11" s="71">
        <f t="shared" si="1"/>
        <v>32</v>
      </c>
      <c r="E11" s="64">
        <f>$E$8*B11</f>
        <v>397.59171599999996</v>
      </c>
      <c r="F11" s="72">
        <f t="shared" si="2"/>
        <v>398</v>
      </c>
      <c r="G11" s="66">
        <f>$G$8*B11</f>
        <v>1171.6356479999999</v>
      </c>
      <c r="H11" s="73">
        <f t="shared" ref="H11:H13" si="3">ROUND(G11,0)</f>
        <v>1172</v>
      </c>
      <c r="I11" s="68">
        <f>F11+H11+D11</f>
        <v>1602</v>
      </c>
    </row>
    <row r="12" spans="1:10" s="59" customFormat="1" ht="18.75" customHeight="1" x14ac:dyDescent="0.2">
      <c r="A12" s="69" t="s">
        <v>13</v>
      </c>
      <c r="B12" s="74">
        <v>2.2469999999999999E-3</v>
      </c>
      <c r="C12" s="75">
        <f>$C$8*B12</f>
        <v>1.2628139999999999</v>
      </c>
      <c r="D12" s="76">
        <f t="shared" si="1"/>
        <v>1</v>
      </c>
      <c r="E12" s="64">
        <f>$E$8*B12</f>
        <v>15.848090999999998</v>
      </c>
      <c r="F12" s="72">
        <f t="shared" si="2"/>
        <v>16</v>
      </c>
      <c r="G12" s="66">
        <f>$G$8*B12</f>
        <v>46.701647999999999</v>
      </c>
      <c r="H12" s="73">
        <f t="shared" si="3"/>
        <v>47</v>
      </c>
      <c r="I12" s="68">
        <f>F12+H12+D12</f>
        <v>64</v>
      </c>
    </row>
    <row r="13" spans="1:10" s="59" customFormat="1" ht="18.75" customHeight="1" x14ac:dyDescent="0.2">
      <c r="A13" s="69" t="s">
        <v>14</v>
      </c>
      <c r="B13" s="70">
        <v>1.5894999999999999E-2</v>
      </c>
      <c r="C13" s="77">
        <f>$C$8*B13</f>
        <v>8.9329900000000002</v>
      </c>
      <c r="D13" s="78">
        <f t="shared" si="1"/>
        <v>9</v>
      </c>
      <c r="E13" s="64">
        <f>$E$8*B13</f>
        <v>112.107435</v>
      </c>
      <c r="F13" s="79">
        <f t="shared" si="2"/>
        <v>112</v>
      </c>
      <c r="G13" s="66">
        <f>$G$8*B13</f>
        <v>330.36167999999998</v>
      </c>
      <c r="H13" s="80">
        <f t="shared" si="3"/>
        <v>330</v>
      </c>
      <c r="I13" s="68">
        <f t="shared" si="0"/>
        <v>451</v>
      </c>
    </row>
    <row r="14" spans="1:10" s="59" customFormat="1" ht="18.75" customHeight="1" x14ac:dyDescent="0.2">
      <c r="A14" s="81"/>
      <c r="B14" s="82">
        <f t="shared" ref="B14:H14" si="4">SUM(B9:B13)</f>
        <v>1</v>
      </c>
      <c r="C14" s="83">
        <f t="shared" si="4"/>
        <v>562.00000000000011</v>
      </c>
      <c r="D14" s="84">
        <f t="shared" si="4"/>
        <v>562</v>
      </c>
      <c r="E14" s="85">
        <f t="shared" si="4"/>
        <v>7053</v>
      </c>
      <c r="F14" s="86">
        <f t="shared" si="4"/>
        <v>7053</v>
      </c>
      <c r="G14" s="85">
        <f t="shared" si="4"/>
        <v>20784</v>
      </c>
      <c r="H14" s="87">
        <f t="shared" si="4"/>
        <v>20784</v>
      </c>
      <c r="I14" s="88">
        <f t="shared" si="0"/>
        <v>28399</v>
      </c>
    </row>
    <row r="15" spans="1:10" s="59" customFormat="1" ht="18.75" customHeight="1" x14ac:dyDescent="0.2">
      <c r="A15" s="89" t="s">
        <v>15</v>
      </c>
      <c r="B15" s="90"/>
      <c r="C15" s="91"/>
      <c r="D15" s="92"/>
      <c r="E15" s="91"/>
      <c r="F15" s="91"/>
      <c r="G15" s="91"/>
      <c r="H15" s="92"/>
      <c r="I15" s="91"/>
      <c r="J15" s="93"/>
    </row>
    <row r="16" spans="1:10" s="59" customFormat="1" ht="18.75" customHeight="1" x14ac:dyDescent="0.2">
      <c r="A16" s="94" t="s">
        <v>16</v>
      </c>
      <c r="B16"/>
      <c r="C16"/>
      <c r="D16"/>
      <c r="E16"/>
      <c r="F16"/>
      <c r="G16"/>
      <c r="H16" s="95"/>
      <c r="I16" s="96"/>
    </row>
    <row r="17" spans="1:9" s="59" customFormat="1" ht="18.75" customHeight="1" x14ac:dyDescent="0.2">
      <c r="A17" s="94"/>
      <c r="B17"/>
      <c r="C17"/>
      <c r="D17"/>
      <c r="E17"/>
      <c r="F17"/>
      <c r="G17" s="91"/>
      <c r="H17" s="92"/>
      <c r="I17" s="91"/>
    </row>
    <row r="18" spans="1:9" s="59" customFormat="1" ht="18.75" customHeight="1" x14ac:dyDescent="0.2">
      <c r="A18" s="97"/>
      <c r="B18" s="90"/>
      <c r="C18" s="91"/>
      <c r="D18" s="92"/>
      <c r="E18" s="91"/>
      <c r="F18" s="91"/>
      <c r="G18" s="91"/>
      <c r="H18" s="92"/>
      <c r="I18" s="91"/>
    </row>
    <row r="19" spans="1:9" s="7" customFormat="1" ht="27" customHeight="1" x14ac:dyDescent="0.2">
      <c r="A19" s="98" t="s">
        <v>0</v>
      </c>
      <c r="B19" s="99"/>
      <c r="C19" s="99"/>
      <c r="D19" s="99"/>
      <c r="E19" s="100"/>
      <c r="F19" s="100"/>
      <c r="G19" s="101"/>
    </row>
    <row r="20" spans="1:9" s="14" customFormat="1" ht="27" customHeight="1" thickBot="1" x14ac:dyDescent="0.25">
      <c r="A20" s="102" t="s">
        <v>17</v>
      </c>
      <c r="B20" s="103"/>
      <c r="C20" s="104"/>
      <c r="D20" s="103"/>
      <c r="E20" s="104"/>
      <c r="F20" s="104"/>
      <c r="G20" s="105"/>
    </row>
    <row r="21" spans="1:9" s="17" customFormat="1" ht="24.95" customHeight="1" thickTop="1" x14ac:dyDescent="0.4">
      <c r="A21" s="15"/>
      <c r="B21" s="15"/>
      <c r="C21" s="16"/>
      <c r="D21" s="15"/>
      <c r="E21" s="16"/>
      <c r="F21" s="16"/>
      <c r="G21" s="19"/>
    </row>
    <row r="22" spans="1:9" s="25" customFormat="1" ht="21.75" customHeight="1" x14ac:dyDescent="0.4">
      <c r="A22" s="20"/>
      <c r="B22" s="21"/>
      <c r="C22" s="22"/>
      <c r="D22" s="23"/>
      <c r="E22" s="23"/>
      <c r="F22" s="23"/>
      <c r="G22" s="24"/>
      <c r="I22" s="106"/>
    </row>
    <row r="23" spans="1:9" s="35" customFormat="1" ht="24.75" customHeight="1" x14ac:dyDescent="0.2">
      <c r="A23" s="107" t="s">
        <v>2</v>
      </c>
      <c r="B23" s="108" t="s">
        <v>3</v>
      </c>
      <c r="C23" s="109" t="s">
        <v>18</v>
      </c>
      <c r="D23" s="110"/>
      <c r="E23" s="111" t="s">
        <v>19</v>
      </c>
      <c r="F23" s="112"/>
      <c r="G23" s="113" t="s">
        <v>20</v>
      </c>
      <c r="I23" s="114"/>
    </row>
    <row r="24" spans="1:9" s="35" customFormat="1" ht="3" customHeight="1" x14ac:dyDescent="0.2">
      <c r="A24" s="36"/>
      <c r="B24" s="115"/>
      <c r="C24" s="116"/>
      <c r="D24" s="117"/>
      <c r="E24" s="118"/>
      <c r="F24" s="119"/>
      <c r="G24" s="120"/>
      <c r="I24" s="114"/>
    </row>
    <row r="25" spans="1:9" s="25" customFormat="1" ht="18.75" customHeight="1" x14ac:dyDescent="0.2">
      <c r="A25" s="121"/>
      <c r="B25" s="122"/>
      <c r="C25" s="123" t="s">
        <v>8</v>
      </c>
      <c r="D25" s="124" t="s">
        <v>9</v>
      </c>
      <c r="E25" s="125" t="s">
        <v>21</v>
      </c>
      <c r="F25" s="126" t="s">
        <v>9</v>
      </c>
      <c r="G25" s="127"/>
      <c r="I25" s="106"/>
    </row>
    <row r="26" spans="1:9" s="59" customFormat="1" ht="18.75" customHeight="1" x14ac:dyDescent="0.2">
      <c r="A26" s="54"/>
      <c r="B26" s="55"/>
      <c r="C26" s="128">
        <v>19690</v>
      </c>
      <c r="D26" s="129"/>
      <c r="E26" s="128">
        <v>19689</v>
      </c>
      <c r="F26" s="129"/>
      <c r="G26" s="88">
        <v>39379</v>
      </c>
      <c r="I26" s="93"/>
    </row>
    <row r="27" spans="1:9" s="59" customFormat="1" ht="18.75" customHeight="1" x14ac:dyDescent="0.2">
      <c r="A27" s="69" t="s">
        <v>10</v>
      </c>
      <c r="B27" s="70">
        <v>0.81690499999999999</v>
      </c>
      <c r="C27" s="130">
        <v>16084.85945</v>
      </c>
      <c r="D27" s="131">
        <v>16085</v>
      </c>
      <c r="E27" s="132"/>
      <c r="F27" s="133"/>
      <c r="G27" s="68"/>
      <c r="I27" s="93"/>
    </row>
    <row r="28" spans="1:9" s="59" customFormat="1" ht="18.75" customHeight="1" x14ac:dyDescent="0.2">
      <c r="A28" s="69" t="s">
        <v>11</v>
      </c>
      <c r="B28" s="70">
        <v>8.6330000000000004E-2</v>
      </c>
      <c r="C28" s="130">
        <v>1699.8377</v>
      </c>
      <c r="D28" s="131">
        <v>1700</v>
      </c>
      <c r="E28" s="132"/>
      <c r="F28" s="133"/>
      <c r="G28" s="68"/>
      <c r="I28" s="93"/>
    </row>
    <row r="29" spans="1:9" s="59" customFormat="1" ht="18.75" customHeight="1" x14ac:dyDescent="0.2">
      <c r="A29" s="69" t="s">
        <v>12</v>
      </c>
      <c r="B29" s="70">
        <v>6.5555000000000002E-2</v>
      </c>
      <c r="C29" s="130">
        <v>1290.7779500000001</v>
      </c>
      <c r="D29" s="131">
        <v>1291</v>
      </c>
      <c r="E29" s="132"/>
      <c r="F29" s="133"/>
      <c r="G29" s="68"/>
      <c r="I29" s="93"/>
    </row>
    <row r="30" spans="1:9" s="59" customFormat="1" ht="18.75" customHeight="1" x14ac:dyDescent="0.2">
      <c r="A30" s="69" t="s">
        <v>13</v>
      </c>
      <c r="B30" s="70">
        <v>2.1930000000000001E-3</v>
      </c>
      <c r="C30" s="130">
        <v>43.180170000000004</v>
      </c>
      <c r="D30" s="131">
        <v>43</v>
      </c>
      <c r="E30" s="132"/>
      <c r="F30" s="133"/>
      <c r="G30" s="68"/>
      <c r="I30" s="93"/>
    </row>
    <row r="31" spans="1:9" s="59" customFormat="1" ht="18.75" customHeight="1" x14ac:dyDescent="0.2">
      <c r="A31" s="69" t="s">
        <v>14</v>
      </c>
      <c r="B31" s="70">
        <v>1.5512E-2</v>
      </c>
      <c r="C31" s="130">
        <v>305.43128000000002</v>
      </c>
      <c r="D31" s="131">
        <v>305</v>
      </c>
      <c r="E31" s="132"/>
      <c r="F31" s="133"/>
      <c r="G31" s="68"/>
      <c r="I31" s="93"/>
    </row>
    <row r="32" spans="1:9" s="59" customFormat="1" ht="18.75" customHeight="1" x14ac:dyDescent="0.2">
      <c r="A32" s="69" t="s">
        <v>22</v>
      </c>
      <c r="B32" s="70">
        <v>1.3505E-2</v>
      </c>
      <c r="C32" s="130">
        <v>265.91345000000001</v>
      </c>
      <c r="D32" s="131">
        <v>266</v>
      </c>
      <c r="E32" s="132"/>
      <c r="F32" s="133"/>
      <c r="G32" s="68"/>
      <c r="I32" s="93"/>
    </row>
    <row r="33" spans="1:9" s="59" customFormat="1" ht="18.75" customHeight="1" x14ac:dyDescent="0.2">
      <c r="A33" s="81"/>
      <c r="B33" s="82">
        <v>1</v>
      </c>
      <c r="C33" s="134">
        <v>19690</v>
      </c>
      <c r="D33" s="129">
        <v>19690</v>
      </c>
      <c r="E33" s="134">
        <v>19689</v>
      </c>
      <c r="F33" s="135">
        <v>19689</v>
      </c>
      <c r="G33" s="88">
        <v>39379</v>
      </c>
    </row>
    <row r="34" spans="1:9" s="59" customFormat="1" ht="21.75" customHeight="1" x14ac:dyDescent="0.2">
      <c r="A34" s="89" t="s">
        <v>23</v>
      </c>
      <c r="B34" s="90"/>
      <c r="C34" s="91"/>
      <c r="D34" s="92"/>
      <c r="E34" s="91"/>
      <c r="F34" s="91"/>
      <c r="G34" s="91"/>
      <c r="H34" s="92"/>
      <c r="I34" s="91"/>
    </row>
    <row r="35" spans="1:9" ht="15" customHeight="1" x14ac:dyDescent="0.2">
      <c r="A35" s="94" t="s">
        <v>16</v>
      </c>
      <c r="C35" s="136"/>
      <c r="E35" s="136"/>
      <c r="F35" s="137"/>
      <c r="G35" s="138"/>
    </row>
    <row r="36" spans="1:9" ht="6.75" customHeight="1" x14ac:dyDescent="0.2"/>
    <row r="37" spans="1:9" ht="14.25" x14ac:dyDescent="0.2">
      <c r="A37" s="94" t="s">
        <v>24</v>
      </c>
      <c r="B37" s="94"/>
      <c r="C37" s="94"/>
      <c r="D37" s="94"/>
      <c r="E37" s="94"/>
      <c r="F37" s="94"/>
    </row>
    <row r="38" spans="1:9" ht="14.25" x14ac:dyDescent="0.2">
      <c r="A38" s="94" t="s">
        <v>25</v>
      </c>
      <c r="B38" s="94"/>
      <c r="C38" s="94"/>
      <c r="D38" s="94"/>
      <c r="E38" s="94"/>
      <c r="F38" s="94"/>
    </row>
  </sheetData>
  <mergeCells count="11">
    <mergeCell ref="A23:A25"/>
    <mergeCell ref="B23:B25"/>
    <mergeCell ref="C23:D23"/>
    <mergeCell ref="E23:F23"/>
    <mergeCell ref="G23:G25"/>
    <mergeCell ref="A5:A7"/>
    <mergeCell ref="B5:B7"/>
    <mergeCell ref="C5:D5"/>
    <mergeCell ref="E5:F5"/>
    <mergeCell ref="G5:H5"/>
    <mergeCell ref="I5:I7"/>
  </mergeCells>
  <printOptions horizontalCentered="1"/>
  <pageMargins left="0.5" right="0.5" top="0.75" bottom="0.75" header="0.3" footer="0.3"/>
  <pageSetup scale="87" fitToHeight="0" orientation="landscape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Distributions to Website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Keyes</dc:creator>
  <cp:lastModifiedBy>Lauren Keyes</cp:lastModifiedBy>
  <dcterms:created xsi:type="dcterms:W3CDTF">2018-10-30T14:51:26Z</dcterms:created>
  <dcterms:modified xsi:type="dcterms:W3CDTF">2018-10-30T14:52:08Z</dcterms:modified>
</cp:coreProperties>
</file>