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 Keyes\Dropbox (VEPP Inc)\shared\VEPPI WEBSITE\WEBSITE\RECS\GENERATION\2019\"/>
    </mc:Choice>
  </mc:AlternateContent>
  <xr:revisionPtr revIDLastSave="0" documentId="8_{C692D478-3529-4520-83C2-4CDC6D755324}" xr6:coauthVersionLast="45" xr6:coauthVersionMax="45" xr10:uidLastSave="{00000000-0000-0000-0000-000000000000}"/>
  <bookViews>
    <workbookView xWindow="-120" yWindow="-120" windowWidth="25440" windowHeight="15390" xr2:uid="{209A50D0-BD29-4629-B8B5-72B831BC384F}"/>
  </bookViews>
  <sheets>
    <sheet name="RYEGATE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RYEGATE!$A$1:$G$19</definedName>
    <definedName name="T2.3A_D" localSheetId="0">#REF!</definedName>
    <definedName name="T2.3A_D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4" i="1" l="1"/>
  <c r="C33" i="1"/>
  <c r="D33" i="1" s="1"/>
  <c r="D32" i="1"/>
  <c r="C32" i="1"/>
  <c r="C31" i="1"/>
  <c r="D31" i="1" s="1"/>
  <c r="C30" i="1"/>
  <c r="D30" i="1" s="1"/>
  <c r="C29" i="1"/>
  <c r="C34" i="1" s="1"/>
  <c r="D28" i="1"/>
  <c r="C28" i="1"/>
  <c r="G27" i="1"/>
  <c r="B16" i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D16" i="1" s="1"/>
  <c r="G9" i="1"/>
  <c r="D29" i="1" l="1"/>
  <c r="D34" i="1" s="1"/>
</calcChain>
</file>

<file path=xl/sharedStrings.xml><?xml version="1.0" encoding="utf-8"?>
<sst xmlns="http://schemas.openxmlformats.org/spreadsheetml/2006/main" count="46" uniqueCount="27">
  <si>
    <t xml:space="preserve">UTILITY REC DISTRIBUTIONS </t>
  </si>
  <si>
    <t>2019 - Q4 RYEGATE PLANT RECs</t>
  </si>
  <si>
    <t>Note: Due to the 50/50 split and the fact that I cannot split a REC, it is the Utilities' turn to receive the REC.</t>
  </si>
  <si>
    <t>The last time this occurred was Q2 2017 and Ryegate received the REC.</t>
  </si>
  <si>
    <t>OCTOBER</t>
  </si>
  <si>
    <t>UTILITY</t>
  </si>
  <si>
    <t>PRO RATA</t>
  </si>
  <si>
    <t>50% UTILITIES</t>
  </si>
  <si>
    <t>50% RYEGATE</t>
  </si>
  <si>
    <t>TOTAL
RYEGATE RECs</t>
  </si>
  <si>
    <t>UTILITY SHARE</t>
  </si>
  <si>
    <t>DISTRIBUTED</t>
  </si>
  <si>
    <t>RYEGATE SHARE</t>
  </si>
  <si>
    <t>GMP</t>
  </si>
  <si>
    <t>VEC</t>
  </si>
  <si>
    <t>VPPSA</t>
  </si>
  <si>
    <t>HYDE</t>
  </si>
  <si>
    <t xml:space="preserve">STOWE </t>
  </si>
  <si>
    <t>WEC</t>
  </si>
  <si>
    <t>Note: Burlington Electric Department is exempt from the Ryegate Pro-Rata Share.</t>
  </si>
  <si>
    <t>Note: Hyde Park is no longer part of the VPPSA distribution. They receive their share directly.</t>
  </si>
  <si>
    <t>Note: Swanton Electric is included in the VPPSA distribution.</t>
  </si>
  <si>
    <t>Note: Due to the 50/50 split and the fact that we cannot split a REC, it is Ryegate's turn to receive the REC.</t>
  </si>
  <si>
    <t>The last time this occurred was Q4 2018 and the Utilitie's received the REC.</t>
  </si>
  <si>
    <t>NOVEMBER / DECEMBER</t>
  </si>
  <si>
    <t>Note: Due to the 50/50 split and the fact that we cannot split a REC, it is Ryegates turn to receive the REC.</t>
  </si>
  <si>
    <t>The last time this occurred was Q4 2018 and the Utilities received the 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</si>
</sst>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%"/>
    <numFmt numFmtId="165" formatCode="#,##0.0000"/>
  </numFmts>
  <fonts count="17" x14ac:knownFonts="1">
    <font>
      <sz val="10"/>
      <name val="Arial"/>
    </font>
    <font>
      <b/>
      <sz val="18"/>
      <name val="Garamond"/>
      <family val="1"/>
    </font>
    <font>
      <b/>
      <sz val="24"/>
      <name val="Lucida Sans Unicode"/>
      <family val="2"/>
    </font>
    <font>
      <sz val="24"/>
      <name val="Lucida Sans Unicode"/>
      <family val="2"/>
    </font>
    <font>
      <sz val="24"/>
      <name val="Arial"/>
      <family val="2"/>
    </font>
    <font>
      <b/>
      <sz val="16"/>
      <name val="Garamond"/>
      <family val="1"/>
    </font>
    <font>
      <b/>
      <sz val="20"/>
      <color theme="0"/>
      <name val="Lucida Sans Unicode"/>
      <family val="2"/>
    </font>
    <font>
      <sz val="20"/>
      <color theme="0"/>
      <name val="Lucida Sans Unicode"/>
      <family val="2"/>
    </font>
    <font>
      <sz val="20"/>
      <color theme="0"/>
      <name val="Arial"/>
      <family val="2"/>
    </font>
    <font>
      <sz val="20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Lucida Sans Unicode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1C5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59629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4F3E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14996795556505021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499984740745262"/>
      </top>
      <bottom style="thin">
        <color theme="1" tint="0.499984740745262"/>
      </bottom>
      <diagonal/>
    </border>
    <border>
      <left/>
      <right/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1" fillId="0" borderId="0"/>
  </cellStyleXfs>
  <cellXfs count="71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4" borderId="0" xfId="0" applyFont="1" applyFill="1"/>
    <xf numFmtId="0" fontId="0" fillId="4" borderId="0" xfId="0" applyFill="1"/>
    <xf numFmtId="0" fontId="10" fillId="0" borderId="0" xfId="0" applyFont="1"/>
    <xf numFmtId="164" fontId="1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0" xfId="0" applyFont="1" applyFill="1" applyAlignment="1">
      <alignment horizontal="left" vertical="center" indent="1"/>
    </xf>
    <xf numFmtId="0" fontId="6" fillId="5" borderId="0" xfId="0" applyFont="1" applyFill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14" fillId="5" borderId="0" xfId="0" applyFont="1" applyFill="1" applyAlignment="1">
      <alignment wrapText="1"/>
    </xf>
    <xf numFmtId="0" fontId="15" fillId="6" borderId="2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10" borderId="8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/>
    </xf>
    <xf numFmtId="0" fontId="15" fillId="8" borderId="13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6" fillId="6" borderId="7" xfId="0" applyFont="1" applyFill="1" applyBorder="1" applyAlignment="1">
      <alignment horizontal="left" vertical="center" indent="1"/>
    </xf>
    <xf numFmtId="164" fontId="16" fillId="6" borderId="0" xfId="1" applyNumberFormat="1" applyFont="1" applyFill="1" applyAlignment="1">
      <alignment horizontal="center" vertical="center"/>
    </xf>
    <xf numFmtId="165" fontId="16" fillId="7" borderId="8" xfId="0" applyNumberFormat="1" applyFont="1" applyFill="1" applyBorder="1" applyAlignment="1">
      <alignment horizontal="center" vertical="center"/>
    </xf>
    <xf numFmtId="3" fontId="16" fillId="7" borderId="19" xfId="0" applyNumberFormat="1" applyFont="1" applyFill="1" applyBorder="1" applyAlignment="1">
      <alignment horizontal="center" vertical="center"/>
    </xf>
    <xf numFmtId="165" fontId="16" fillId="8" borderId="8" xfId="0" applyNumberFormat="1" applyFont="1" applyFill="1" applyBorder="1" applyAlignment="1">
      <alignment horizontal="center" vertical="center"/>
    </xf>
    <xf numFmtId="3" fontId="16" fillId="8" borderId="19" xfId="0" applyNumberFormat="1" applyFont="1" applyFill="1" applyBorder="1" applyAlignment="1">
      <alignment horizontal="center" vertical="center"/>
    </xf>
    <xf numFmtId="3" fontId="16" fillId="9" borderId="9" xfId="0" applyNumberFormat="1" applyFont="1" applyFill="1" applyBorder="1" applyAlignment="1">
      <alignment horizontal="center" vertical="center"/>
    </xf>
    <xf numFmtId="3" fontId="16" fillId="7" borderId="20" xfId="0" applyNumberFormat="1" applyFont="1" applyFill="1" applyBorder="1" applyAlignment="1">
      <alignment horizontal="center" vertical="center"/>
    </xf>
    <xf numFmtId="3" fontId="16" fillId="8" borderId="20" xfId="0" applyNumberFormat="1" applyFont="1" applyFill="1" applyBorder="1" applyAlignment="1">
      <alignment horizontal="center" vertical="center"/>
    </xf>
    <xf numFmtId="164" fontId="16" fillId="12" borderId="0" xfId="0" applyNumberFormat="1" applyFont="1" applyFill="1" applyAlignment="1">
      <alignment horizontal="center" vertical="center"/>
    </xf>
    <xf numFmtId="164" fontId="16" fillId="6" borderId="0" xfId="0" applyNumberFormat="1" applyFont="1" applyFill="1" applyAlignment="1">
      <alignment horizontal="center" vertical="center"/>
    </xf>
    <xf numFmtId="3" fontId="16" fillId="7" borderId="21" xfId="0" applyNumberFormat="1" applyFont="1" applyFill="1" applyBorder="1" applyAlignment="1">
      <alignment horizontal="center" vertical="center"/>
    </xf>
    <xf numFmtId="3" fontId="16" fillId="8" borderId="21" xfId="0" applyNumberFormat="1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vertical="center"/>
    </xf>
    <xf numFmtId="9" fontId="16" fillId="6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16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165" fontId="0" fillId="0" borderId="0" xfId="0" applyNumberFormat="1"/>
    <xf numFmtId="3" fontId="11" fillId="0" borderId="0" xfId="0" applyNumberFormat="1" applyFont="1"/>
    <xf numFmtId="0" fontId="10" fillId="0" borderId="0" xfId="0" applyFont="1"/>
    <xf numFmtId="3" fontId="15" fillId="0" borderId="24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DF83D8A-30CC-4209-9720-08F64810C5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%20Keyes/Dropbox%20(VEPP%20Inc)/shared/PROGRAMS/STANDARD%20OFFER%20PROGRAM/REC%20FOLDERS/UTILITY%20REC%20DISTRIBUTIONS/UTILITY%20REC%20OVERVIEW/2019/Q4%202019%20REC%20OVER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OFFER"/>
      <sheetName val="RYEGATE"/>
      <sheetName val="DISBURSEMENT"/>
      <sheetName val="Distributions to Website"/>
      <sheetName val="SOGeneration to Website"/>
      <sheetName val=" RECs GENERATED"/>
      <sheetName val="STATE REGISTRATIONS"/>
      <sheetName val="VERMONT TIER"/>
      <sheetName val="FINAL 2018-2019 SO-RY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B52AB-566A-43E7-8C6A-1B2F9A8BF41F}">
  <sheetPr>
    <pageSetUpPr fitToPage="1"/>
  </sheetPr>
  <dimension ref="A1:I39"/>
  <sheetViews>
    <sheetView showGridLines="0" tabSelected="1" zoomScaleNormal="100" workbookViewId="0">
      <selection activeCell="A20" sqref="A20:XFD21"/>
    </sheetView>
  </sheetViews>
  <sheetFormatPr defaultColWidth="9.140625" defaultRowHeight="12.75" x14ac:dyDescent="0.2"/>
  <cols>
    <col min="1" max="1" width="11.28515625" customWidth="1"/>
    <col min="2" max="2" width="12.7109375" customWidth="1"/>
    <col min="3" max="4" width="17.7109375" customWidth="1"/>
    <col min="5" max="5" width="18.28515625" customWidth="1"/>
    <col min="6" max="7" width="17.7109375" customWidth="1"/>
    <col min="8" max="8" width="17.7109375" style="14" customWidth="1"/>
    <col min="9" max="9" width="17.7109375" style="15" customWidth="1"/>
  </cols>
  <sheetData>
    <row r="1" spans="1:9" s="5" customFormat="1" ht="27" customHeight="1" x14ac:dyDescent="0.2">
      <c r="A1" s="1" t="s">
        <v>0</v>
      </c>
      <c r="B1" s="2"/>
      <c r="C1" s="2"/>
      <c r="D1" s="2"/>
      <c r="E1" s="3"/>
      <c r="F1" s="3"/>
      <c r="G1" s="4"/>
    </row>
    <row r="2" spans="1:9" s="10" customFormat="1" ht="27" customHeight="1" thickBot="1" x14ac:dyDescent="0.25">
      <c r="A2" s="6" t="s">
        <v>1</v>
      </c>
      <c r="B2" s="7"/>
      <c r="C2" s="8"/>
      <c r="D2" s="7"/>
      <c r="E2" s="8"/>
      <c r="F2" s="8"/>
      <c r="G2" s="9"/>
    </row>
    <row r="3" spans="1:9" ht="15" hidden="1" thickTop="1" x14ac:dyDescent="0.2">
      <c r="A3" s="11" t="s">
        <v>2</v>
      </c>
      <c r="B3" s="12"/>
      <c r="C3" s="12"/>
      <c r="D3" s="12"/>
      <c r="E3" s="12"/>
      <c r="F3" s="12"/>
      <c r="H3"/>
      <c r="I3"/>
    </row>
    <row r="4" spans="1:9" ht="15" hidden="1" customHeight="1" x14ac:dyDescent="0.2">
      <c r="A4" s="13" t="s">
        <v>3</v>
      </c>
    </row>
    <row r="5" spans="1:9" ht="30" customHeight="1" thickTop="1" x14ac:dyDescent="0.4">
      <c r="A5" s="16" t="s">
        <v>4</v>
      </c>
      <c r="B5" s="17"/>
      <c r="C5" s="18"/>
      <c r="D5" s="19"/>
      <c r="E5" s="19"/>
      <c r="F5" s="19"/>
      <c r="G5" s="20"/>
    </row>
    <row r="6" spans="1:9" ht="21" customHeight="1" x14ac:dyDescent="0.2">
      <c r="A6" s="21" t="s">
        <v>5</v>
      </c>
      <c r="B6" s="22" t="s">
        <v>6</v>
      </c>
      <c r="C6" s="23" t="s">
        <v>7</v>
      </c>
      <c r="D6" s="24"/>
      <c r="E6" s="25" t="s">
        <v>8</v>
      </c>
      <c r="F6" s="26"/>
      <c r="G6" s="27" t="s">
        <v>9</v>
      </c>
    </row>
    <row r="7" spans="1:9" ht="3" customHeight="1" x14ac:dyDescent="0.2">
      <c r="A7" s="28"/>
      <c r="B7" s="29"/>
      <c r="C7" s="30"/>
      <c r="D7" s="31"/>
      <c r="E7" s="32"/>
      <c r="F7" s="33"/>
      <c r="G7" s="34"/>
    </row>
    <row r="8" spans="1:9" ht="18.75" customHeight="1" x14ac:dyDescent="0.2">
      <c r="A8" s="35"/>
      <c r="B8" s="36"/>
      <c r="C8" s="37" t="s">
        <v>10</v>
      </c>
      <c r="D8" s="38" t="s">
        <v>11</v>
      </c>
      <c r="E8" s="39" t="s">
        <v>12</v>
      </c>
      <c r="F8" s="40" t="s">
        <v>11</v>
      </c>
      <c r="G8" s="41"/>
    </row>
    <row r="9" spans="1:9" ht="18.75" customHeight="1" x14ac:dyDescent="0.2">
      <c r="A9" s="42"/>
      <c r="B9" s="43"/>
      <c r="C9" s="44">
        <v>0</v>
      </c>
      <c r="D9" s="45"/>
      <c r="E9" s="44">
        <v>0</v>
      </c>
      <c r="F9" s="45"/>
      <c r="G9" s="46">
        <f>C9+E9</f>
        <v>0</v>
      </c>
    </row>
    <row r="10" spans="1:9" ht="18.75" customHeight="1" x14ac:dyDescent="0.2">
      <c r="A10" s="47" t="s">
        <v>13</v>
      </c>
      <c r="B10" s="48">
        <v>0.81572900000000004</v>
      </c>
      <c r="C10" s="49">
        <f>$C$9*B10</f>
        <v>0</v>
      </c>
      <c r="D10" s="50">
        <f t="shared" ref="D10:D15" si="0">ROUND(C10,0)</f>
        <v>0</v>
      </c>
      <c r="E10" s="51"/>
      <c r="F10" s="52"/>
      <c r="G10" s="53"/>
    </row>
    <row r="11" spans="1:9" ht="18.75" customHeight="1" x14ac:dyDescent="0.2">
      <c r="A11" s="47" t="s">
        <v>14</v>
      </c>
      <c r="B11" s="48">
        <v>8.7372000000000005E-2</v>
      </c>
      <c r="C11" s="49">
        <f t="shared" ref="C11:C15" si="1">$C$9*B11</f>
        <v>0</v>
      </c>
      <c r="D11" s="54">
        <f t="shared" si="0"/>
        <v>0</v>
      </c>
      <c r="E11" s="51"/>
      <c r="F11" s="55"/>
      <c r="G11" s="53"/>
    </row>
    <row r="12" spans="1:9" ht="18.75" customHeight="1" x14ac:dyDescent="0.2">
      <c r="A12" s="47" t="s">
        <v>15</v>
      </c>
      <c r="B12" s="56">
        <v>6.6149000000000013E-2</v>
      </c>
      <c r="C12" s="49">
        <f t="shared" si="1"/>
        <v>0</v>
      </c>
      <c r="D12" s="54">
        <f t="shared" si="0"/>
        <v>0</v>
      </c>
      <c r="E12" s="51"/>
      <c r="F12" s="55"/>
      <c r="G12" s="53"/>
    </row>
    <row r="13" spans="1:9" ht="18.75" customHeight="1" x14ac:dyDescent="0.2">
      <c r="A13" s="47" t="s">
        <v>16</v>
      </c>
      <c r="B13" s="57">
        <v>2.2209999999999999E-3</v>
      </c>
      <c r="C13" s="49">
        <f t="shared" si="1"/>
        <v>0</v>
      </c>
      <c r="D13" s="54">
        <f t="shared" si="0"/>
        <v>0</v>
      </c>
      <c r="E13" s="51"/>
      <c r="F13" s="55"/>
      <c r="G13" s="53"/>
    </row>
    <row r="14" spans="1:9" ht="18.75" customHeight="1" x14ac:dyDescent="0.2">
      <c r="A14" s="47" t="s">
        <v>17</v>
      </c>
      <c r="B14" s="48">
        <v>1.4991000000000001E-2</v>
      </c>
      <c r="C14" s="49">
        <f t="shared" si="1"/>
        <v>0</v>
      </c>
      <c r="D14" s="54">
        <f t="shared" si="0"/>
        <v>0</v>
      </c>
      <c r="E14" s="51"/>
      <c r="F14" s="55"/>
      <c r="G14" s="53"/>
    </row>
    <row r="15" spans="1:9" ht="18.75" customHeight="1" x14ac:dyDescent="0.2">
      <c r="A15" s="47" t="s">
        <v>18</v>
      </c>
      <c r="B15" s="48">
        <v>1.3538E-2</v>
      </c>
      <c r="C15" s="49">
        <f t="shared" si="1"/>
        <v>0</v>
      </c>
      <c r="D15" s="58">
        <f t="shared" si="0"/>
        <v>0</v>
      </c>
      <c r="E15" s="51"/>
      <c r="F15" s="59"/>
      <c r="G15" s="53"/>
    </row>
    <row r="16" spans="1:9" ht="18.75" customHeight="1" x14ac:dyDescent="0.2">
      <c r="A16" s="60"/>
      <c r="B16" s="61">
        <f>SUM(B10:B15)</f>
        <v>1</v>
      </c>
      <c r="C16" s="44"/>
      <c r="D16" s="45">
        <f>SUM(D10:D15)</f>
        <v>0</v>
      </c>
      <c r="E16" s="44"/>
      <c r="F16" s="44"/>
      <c r="G16" s="45"/>
    </row>
    <row r="17" spans="1:7" ht="18.75" customHeight="1" x14ac:dyDescent="0.2">
      <c r="A17" s="62" t="s">
        <v>19</v>
      </c>
      <c r="B17" s="63"/>
      <c r="C17" s="64"/>
      <c r="D17" s="64"/>
      <c r="E17" s="64"/>
      <c r="F17" s="64"/>
    </row>
    <row r="18" spans="1:7" ht="18.75" customHeight="1" x14ac:dyDescent="0.2">
      <c r="A18" s="65" t="s">
        <v>20</v>
      </c>
      <c r="B18" s="66"/>
      <c r="C18" s="67"/>
      <c r="D18" s="66"/>
      <c r="E18" s="67"/>
      <c r="F18" s="68"/>
    </row>
    <row r="19" spans="1:7" ht="18.75" customHeight="1" x14ac:dyDescent="0.2">
      <c r="A19" s="13" t="s">
        <v>21</v>
      </c>
    </row>
    <row r="20" spans="1:7" ht="18.75" customHeight="1" x14ac:dyDescent="0.2">
      <c r="A20" s="69" t="s">
        <v>22</v>
      </c>
      <c r="B20" s="69"/>
      <c r="C20" s="69"/>
      <c r="D20" s="69"/>
      <c r="E20" s="69"/>
      <c r="F20" s="69"/>
      <c r="G20" s="69"/>
    </row>
    <row r="21" spans="1:7" ht="18.75" customHeight="1" x14ac:dyDescent="0.2">
      <c r="A21" s="69" t="s">
        <v>23</v>
      </c>
      <c r="B21" s="69"/>
      <c r="C21" s="69"/>
      <c r="D21" s="69"/>
      <c r="E21" s="69"/>
    </row>
    <row r="23" spans="1:7" ht="27" x14ac:dyDescent="0.4">
      <c r="A23" s="16" t="s">
        <v>24</v>
      </c>
      <c r="B23" s="17"/>
      <c r="C23" s="18"/>
      <c r="D23" s="19"/>
      <c r="E23" s="19"/>
      <c r="F23" s="19"/>
      <c r="G23" s="20"/>
    </row>
    <row r="24" spans="1:7" ht="15" x14ac:dyDescent="0.2">
      <c r="A24" s="21" t="s">
        <v>5</v>
      </c>
      <c r="B24" s="22" t="s">
        <v>6</v>
      </c>
      <c r="C24" s="23" t="s">
        <v>7</v>
      </c>
      <c r="D24" s="24"/>
      <c r="E24" s="25" t="s">
        <v>8</v>
      </c>
      <c r="F24" s="26"/>
      <c r="G24" s="27" t="s">
        <v>9</v>
      </c>
    </row>
    <row r="25" spans="1:7" ht="3.75" customHeight="1" x14ac:dyDescent="0.2">
      <c r="A25" s="28"/>
      <c r="B25" s="29"/>
      <c r="C25" s="30"/>
      <c r="D25" s="31"/>
      <c r="E25" s="32"/>
      <c r="F25" s="33"/>
      <c r="G25" s="34"/>
    </row>
    <row r="26" spans="1:7" ht="15" x14ac:dyDescent="0.2">
      <c r="A26" s="35"/>
      <c r="B26" s="36"/>
      <c r="C26" s="37" t="s">
        <v>10</v>
      </c>
      <c r="D26" s="38" t="s">
        <v>11</v>
      </c>
      <c r="E26" s="39" t="s">
        <v>12</v>
      </c>
      <c r="F26" s="40" t="s">
        <v>11</v>
      </c>
      <c r="G26" s="41"/>
    </row>
    <row r="27" spans="1:7" ht="16.5" customHeight="1" x14ac:dyDescent="0.2">
      <c r="A27" s="42"/>
      <c r="B27" s="43"/>
      <c r="C27" s="44">
        <v>5539</v>
      </c>
      <c r="D27" s="45"/>
      <c r="E27" s="44">
        <v>5540</v>
      </c>
      <c r="F27" s="45"/>
      <c r="G27" s="46">
        <f>SUM(C27+E27)</f>
        <v>11079</v>
      </c>
    </row>
    <row r="28" spans="1:7" ht="16.5" customHeight="1" x14ac:dyDescent="0.2">
      <c r="A28" s="47" t="s">
        <v>13</v>
      </c>
      <c r="B28" s="48">
        <v>0.81406299999999998</v>
      </c>
      <c r="C28" s="49">
        <f t="shared" ref="C28:C33" si="2">$C$27*B28</f>
        <v>4509.0949570000002</v>
      </c>
      <c r="D28" s="50">
        <f t="shared" ref="D28:D33" si="3">ROUND(C28,0)</f>
        <v>4509</v>
      </c>
      <c r="E28" s="51"/>
      <c r="F28" s="52"/>
      <c r="G28" s="53"/>
    </row>
    <row r="29" spans="1:7" ht="16.5" customHeight="1" x14ac:dyDescent="0.2">
      <c r="A29" s="47" t="s">
        <v>14</v>
      </c>
      <c r="B29" s="48">
        <v>8.8688000000000003E-2</v>
      </c>
      <c r="C29" s="49">
        <f t="shared" si="2"/>
        <v>491.24283200000002</v>
      </c>
      <c r="D29" s="54">
        <f t="shared" si="3"/>
        <v>491</v>
      </c>
      <c r="E29" s="51"/>
      <c r="F29" s="55"/>
      <c r="G29" s="53"/>
    </row>
    <row r="30" spans="1:7" ht="16.5" customHeight="1" x14ac:dyDescent="0.2">
      <c r="A30" s="47" t="s">
        <v>15</v>
      </c>
      <c r="B30" s="56">
        <v>6.6894999999999996E-2</v>
      </c>
      <c r="C30" s="49">
        <f t="shared" si="2"/>
        <v>370.53140500000001</v>
      </c>
      <c r="D30" s="54">
        <f t="shared" si="3"/>
        <v>371</v>
      </c>
      <c r="E30" s="51"/>
      <c r="F30" s="55"/>
      <c r="G30" s="53"/>
    </row>
    <row r="31" spans="1:7" ht="16.5" customHeight="1" x14ac:dyDescent="0.2">
      <c r="A31" s="47" t="s">
        <v>16</v>
      </c>
      <c r="B31" s="57">
        <v>2.2699999999999999E-3</v>
      </c>
      <c r="C31" s="49">
        <f t="shared" si="2"/>
        <v>12.57353</v>
      </c>
      <c r="D31" s="54">
        <f t="shared" si="3"/>
        <v>13</v>
      </c>
      <c r="E31" s="51"/>
      <c r="F31" s="55"/>
      <c r="G31" s="53"/>
    </row>
    <row r="32" spans="1:7" ht="16.5" customHeight="1" x14ac:dyDescent="0.2">
      <c r="A32" s="47" t="s">
        <v>17</v>
      </c>
      <c r="B32" s="48">
        <v>1.4493000000000001E-2</v>
      </c>
      <c r="C32" s="49">
        <f t="shared" si="2"/>
        <v>80.276727000000008</v>
      </c>
      <c r="D32" s="54">
        <f t="shared" si="3"/>
        <v>80</v>
      </c>
      <c r="E32" s="51"/>
      <c r="F32" s="55"/>
      <c r="G32" s="53"/>
    </row>
    <row r="33" spans="1:7" ht="16.5" customHeight="1" x14ac:dyDescent="0.2">
      <c r="A33" s="47" t="s">
        <v>18</v>
      </c>
      <c r="B33" s="48">
        <v>1.3591000000000001E-2</v>
      </c>
      <c r="C33" s="49">
        <f t="shared" si="2"/>
        <v>75.280549000000008</v>
      </c>
      <c r="D33" s="58">
        <f t="shared" si="3"/>
        <v>75</v>
      </c>
      <c r="E33" s="51"/>
      <c r="F33" s="59"/>
      <c r="G33" s="53"/>
    </row>
    <row r="34" spans="1:7" ht="16.5" customHeight="1" x14ac:dyDescent="0.2">
      <c r="A34" s="60"/>
      <c r="B34" s="61">
        <f>SUM(B28:B33)</f>
        <v>1</v>
      </c>
      <c r="C34" s="44">
        <f>SUM(C28:C33)</f>
        <v>5539</v>
      </c>
      <c r="D34" s="45">
        <f>SUM(D28:D33)</f>
        <v>5539</v>
      </c>
      <c r="E34" s="44"/>
      <c r="F34" s="70"/>
      <c r="G34" s="45"/>
    </row>
    <row r="35" spans="1:7" ht="16.5" customHeight="1" x14ac:dyDescent="0.2">
      <c r="A35" s="62" t="s">
        <v>19</v>
      </c>
      <c r="B35" s="63"/>
      <c r="C35" s="64"/>
      <c r="D35" s="64"/>
      <c r="E35" s="64"/>
      <c r="F35" s="64"/>
    </row>
    <row r="36" spans="1:7" ht="15.75" customHeight="1" x14ac:dyDescent="0.2">
      <c r="A36" s="13" t="s">
        <v>20</v>
      </c>
      <c r="B36" s="66"/>
      <c r="C36" s="67"/>
      <c r="D36" s="66"/>
      <c r="E36" s="67"/>
      <c r="F36" s="68"/>
    </row>
    <row r="37" spans="1:7" ht="18.75" customHeight="1" x14ac:dyDescent="0.2">
      <c r="A37" s="13" t="s">
        <v>21</v>
      </c>
    </row>
    <row r="38" spans="1:7" ht="18.75" customHeight="1" x14ac:dyDescent="0.2">
      <c r="A38" s="69" t="s">
        <v>25</v>
      </c>
      <c r="B38" s="69"/>
      <c r="C38" s="69"/>
      <c r="D38" s="69"/>
      <c r="E38" s="69"/>
      <c r="F38" s="69"/>
      <c r="G38" s="69"/>
    </row>
    <row r="39" spans="1:7" ht="18.75" customHeight="1" x14ac:dyDescent="0.2">
      <c r="A39" s="69" t="s">
        <v>26</v>
      </c>
      <c r="B39" s="69"/>
      <c r="C39" s="69"/>
      <c r="D39" s="69"/>
      <c r="E39" s="69"/>
    </row>
  </sheetData>
  <mergeCells count="14">
    <mergeCell ref="A38:G38"/>
    <mergeCell ref="A39:E39"/>
    <mergeCell ref="A21:E21"/>
    <mergeCell ref="A24:A26"/>
    <mergeCell ref="B24:B26"/>
    <mergeCell ref="C24:D24"/>
    <mergeCell ref="E24:F24"/>
    <mergeCell ref="G24:G26"/>
    <mergeCell ref="A6:A8"/>
    <mergeCell ref="B6:B8"/>
    <mergeCell ref="C6:D6"/>
    <mergeCell ref="E6:F6"/>
    <mergeCell ref="G6:G8"/>
    <mergeCell ref="A20:G20"/>
  </mergeCells>
  <printOptions horizontalCentered="1"/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RYEGATE</vt:lpstr>
      <vt:lpstr>RYEGATE!Print_Area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Keyes</dc:creator>
  <cp:lastModifiedBy>Lauren Keyes</cp:lastModifiedBy>
  <dcterms:created xsi:type="dcterms:W3CDTF">2020-04-24T19:28:46Z</dcterms:created>
  <dcterms:modified xsi:type="dcterms:W3CDTF">2020-04-24T19:29:27Z</dcterms:modified>
</cp:coreProperties>
</file>