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Lauren Keyes\Dropbox (VEPP Inc)\shared\VEPPI WEBSITE\WEBSITE\RECS\DISTRIBUTION\2019 REC DISTRIBUTION\"/>
    </mc:Choice>
  </mc:AlternateContent>
  <xr:revisionPtr revIDLastSave="0" documentId="8_{87962ABA-E5AE-4573-818C-7915B736A84E}" xr6:coauthVersionLast="45" xr6:coauthVersionMax="45" xr10:uidLastSave="{00000000-0000-0000-0000-000000000000}"/>
  <bookViews>
    <workbookView xWindow="-120" yWindow="-120" windowWidth="25440" windowHeight="15390" xr2:uid="{5F4563C8-DCC0-4DE2-91B1-3163AA0CEEC7}"/>
  </bookViews>
  <sheets>
    <sheet name="STANDARD OFFER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'STANDARD OFFER'!$A$1:$I$17</definedName>
    <definedName name="T2.3A_D" localSheetId="0">#REF!</definedName>
    <definedName name="T2.3A_D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 l="1"/>
  <c r="B29" i="1"/>
  <c r="G28" i="1"/>
  <c r="H28" i="1" s="1"/>
  <c r="E28" i="1"/>
  <c r="F28" i="1" s="1"/>
  <c r="C28" i="1"/>
  <c r="D28" i="1" s="1"/>
  <c r="G27" i="1"/>
  <c r="H27" i="1" s="1"/>
  <c r="F27" i="1"/>
  <c r="E27" i="1"/>
  <c r="C27" i="1"/>
  <c r="D27" i="1" s="1"/>
  <c r="G26" i="1"/>
  <c r="H26" i="1" s="1"/>
  <c r="E26" i="1"/>
  <c r="F26" i="1" s="1"/>
  <c r="C26" i="1"/>
  <c r="D26" i="1" s="1"/>
  <c r="H25" i="1"/>
  <c r="G25" i="1"/>
  <c r="E25" i="1"/>
  <c r="F25" i="1" s="1"/>
  <c r="I25" i="1" s="1"/>
  <c r="D25" i="1"/>
  <c r="C25" i="1"/>
  <c r="G24" i="1"/>
  <c r="H24" i="1" s="1"/>
  <c r="E24" i="1"/>
  <c r="E29" i="1" s="1"/>
  <c r="C24" i="1"/>
  <c r="C29" i="1" s="1"/>
  <c r="I23" i="1"/>
  <c r="C14" i="1"/>
  <c r="B14" i="1"/>
  <c r="G13" i="1"/>
  <c r="H13" i="1" s="1"/>
  <c r="I13" i="1" s="1"/>
  <c r="E13" i="1"/>
  <c r="C13" i="1"/>
  <c r="H12" i="1"/>
  <c r="G12" i="1"/>
  <c r="E12" i="1"/>
  <c r="F12" i="1" s="1"/>
  <c r="I12" i="1" s="1"/>
  <c r="D12" i="1"/>
  <c r="C12" i="1"/>
  <c r="G11" i="1"/>
  <c r="G14" i="1" s="1"/>
  <c r="E11" i="1"/>
  <c r="F11" i="1" s="1"/>
  <c r="C11" i="1"/>
  <c r="D11" i="1" s="1"/>
  <c r="G10" i="1"/>
  <c r="H10" i="1" s="1"/>
  <c r="F10" i="1"/>
  <c r="E10" i="1"/>
  <c r="C10" i="1"/>
  <c r="D10" i="1" s="1"/>
  <c r="G9" i="1"/>
  <c r="H9" i="1" s="1"/>
  <c r="E9" i="1"/>
  <c r="E14" i="1" s="1"/>
  <c r="C9" i="1"/>
  <c r="D9" i="1" s="1"/>
  <c r="I8" i="1"/>
  <c r="I28" i="1" l="1"/>
  <c r="D14" i="1"/>
  <c r="I10" i="1"/>
  <c r="I26" i="1"/>
  <c r="H29" i="1"/>
  <c r="I11" i="1"/>
  <c r="I27" i="1"/>
  <c r="F9" i="1"/>
  <c r="H11" i="1"/>
  <c r="H14" i="1" s="1"/>
  <c r="D24" i="1"/>
  <c r="D29" i="1" s="1"/>
  <c r="F24" i="1"/>
  <c r="F29" i="1" l="1"/>
  <c r="I24" i="1"/>
  <c r="I9" i="1"/>
  <c r="F14" i="1"/>
  <c r="I29" i="1"/>
  <c r="I14" i="1"/>
</calcChain>
</file>

<file path=xl/sharedStrings.xml><?xml version="1.0" encoding="utf-8"?>
<sst xmlns="http://schemas.openxmlformats.org/spreadsheetml/2006/main" count="44" uniqueCount="20">
  <si>
    <t xml:space="preserve">UTILITY REC DISTRIBUTIONS </t>
  </si>
  <si>
    <t>2019 - Q4 STANDARD OFFER RECs</t>
  </si>
  <si>
    <t>OCTOBER</t>
  </si>
  <si>
    <t>UTILITY</t>
  </si>
  <si>
    <t>PRO RATA</t>
  </si>
  <si>
    <t>VT TIER I</t>
  </si>
  <si>
    <t>VT TIER II</t>
  </si>
  <si>
    <t xml:space="preserve">MA CLASS I / CT CLASS I / RI NEW </t>
  </si>
  <si>
    <t>TOTAL DISTRIBUTED</t>
  </si>
  <si>
    <t>UTILITY SHARE</t>
  </si>
  <si>
    <t>DISTRIBUTED</t>
  </si>
  <si>
    <t>GMP</t>
  </si>
  <si>
    <t>VEC</t>
  </si>
  <si>
    <t>VPPSA</t>
  </si>
  <si>
    <t>HYDE</t>
  </si>
  <si>
    <t xml:space="preserve">STOWE </t>
  </si>
  <si>
    <t>Note: Burlington Electric Department and Washington Electric Coop. are exempt from the Standard Offer Program Pro-Rata Share.</t>
  </si>
  <si>
    <t>Note: Hyde Park is no longer part of the VPPSA distribution. They receive their share directly.</t>
  </si>
  <si>
    <t>Note: Swanton Electric is included in the VPPSA distribution.</t>
  </si>
  <si>
    <t>NOVEMBER /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</si>
</sst>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%"/>
    <numFmt numFmtId="165" formatCode="#,##0.0000"/>
  </numFmts>
  <fonts count="19" x14ac:knownFonts="1">
    <font>
      <sz val="10"/>
      <name val="Arial"/>
    </font>
    <font>
      <b/>
      <sz val="18"/>
      <name val="Garamond"/>
      <family val="1"/>
    </font>
    <font>
      <b/>
      <sz val="24"/>
      <name val="Lucida Sans Unicode"/>
      <family val="2"/>
    </font>
    <font>
      <sz val="24"/>
      <name val="Lucida Sans Unicode"/>
      <family val="2"/>
    </font>
    <font>
      <sz val="24"/>
      <name val="Arial"/>
      <family val="2"/>
    </font>
    <font>
      <b/>
      <sz val="16"/>
      <name val="Garamond"/>
      <family val="1"/>
    </font>
    <font>
      <b/>
      <sz val="20"/>
      <color theme="0"/>
      <name val="Garamond"/>
      <family val="1"/>
    </font>
    <font>
      <sz val="20"/>
      <color theme="0"/>
      <name val="Garamond"/>
      <family val="1"/>
    </font>
    <font>
      <sz val="20"/>
      <name val="Arial"/>
      <family val="2"/>
    </font>
    <font>
      <b/>
      <sz val="20"/>
      <color theme="0"/>
      <name val="Lucida Sans Unicode"/>
      <family val="2"/>
    </font>
    <font>
      <sz val="20"/>
      <color theme="0"/>
      <name val="Lucida Sans Unicode"/>
      <family val="2"/>
    </font>
    <font>
      <sz val="20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Lucida Sans Unicode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4659260841701"/>
        <bgColor indexed="64"/>
      </patternFill>
    </fill>
  </fills>
  <borders count="61">
    <border>
      <left/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thick">
        <color rgb="FF0070C0"/>
      </bottom>
      <diagonal/>
    </border>
    <border>
      <left style="thin">
        <color theme="0" tint="-0.14999847407452621"/>
      </left>
      <right style="thin">
        <color theme="0" tint="-0.24994659260841701"/>
      </right>
      <top style="thin">
        <color theme="1" tint="0.499984740745262"/>
      </top>
      <bottom/>
      <diagonal/>
    </border>
    <border>
      <left style="thin">
        <color theme="0" tint="-0.24994659260841701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14999847407452621"/>
      </right>
      <top style="thin">
        <color theme="1" tint="0.499984740745262"/>
      </top>
      <bottom/>
      <diagonal/>
    </border>
    <border>
      <left style="thin">
        <color theme="0" tint="-0.1499984740745262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24994659260841701"/>
      </right>
      <top/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14999847407452621"/>
      </right>
      <top/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1499984740745262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34998626667073579"/>
      </left>
      <right style="thin">
        <color theme="1" tint="0.499984740745262"/>
      </right>
      <top/>
      <bottom/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499984740745262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1" tint="0.499984740745262"/>
      </left>
      <right style="thin">
        <color theme="0" tint="-0.34998626667073579"/>
      </right>
      <top/>
      <bottom/>
      <diagonal/>
    </border>
    <border>
      <left style="thin">
        <color theme="0" tint="-0.14999847407452621"/>
      </left>
      <right style="thin">
        <color theme="0" tint="-0.24994659260841701"/>
      </right>
      <top style="thin">
        <color theme="0" tint="-0.499984740745262"/>
      </top>
      <bottom style="thin">
        <color theme="1" tint="0.499984740745262"/>
      </bottom>
      <diagonal/>
    </border>
    <border>
      <left/>
      <right/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  <border>
      <left/>
      <right style="thin">
        <color theme="0" tint="-0.14999847407452621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14999847407452621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0" tint="-0.14999847407452621"/>
      </right>
      <top style="thin">
        <color theme="1" tint="0.499984740745262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1" tint="0.499984740745262"/>
      </left>
      <right style="thin">
        <color theme="0" tint="-0.24994659260841701"/>
      </right>
      <top style="thin">
        <color theme="1" tint="0.499984740745262"/>
      </top>
      <bottom style="thin">
        <color theme="0" tint="-0.14996795556505021"/>
      </bottom>
      <diagonal/>
    </border>
    <border>
      <left/>
      <right/>
      <top style="thin">
        <color theme="1" tint="0.499984740745262"/>
      </top>
      <bottom style="thin">
        <color theme="0" tint="-0.14996795556505021"/>
      </bottom>
      <diagonal/>
    </border>
    <border>
      <left style="thin">
        <color theme="1" tint="0.499984740745262"/>
      </left>
      <right style="thin">
        <color theme="0" tint="-0.24994659260841701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1" tint="0.499984740745262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14996795556505021"/>
      </bottom>
      <diagonal/>
    </border>
    <border>
      <left style="thin">
        <color theme="1" tint="0.499984740745262"/>
      </left>
      <right style="thin">
        <color theme="0" tint="-0.24994659260841701"/>
      </right>
      <top/>
      <bottom/>
      <diagonal/>
    </border>
    <border>
      <left style="thin">
        <color theme="1" tint="0.499984740745262"/>
      </left>
      <right style="thin">
        <color theme="0" tint="-0.24994659260841701"/>
      </right>
      <top style="thin">
        <color theme="0" tint="-0.14996795556505021"/>
      </top>
      <bottom style="thin">
        <color theme="0" tint="-0.499984740745262"/>
      </bottom>
      <diagonal/>
    </border>
    <border>
      <left/>
      <right/>
      <top style="thin">
        <color theme="0" tint="-0.14996795556505021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14996795556505021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24994659260841701"/>
      </right>
      <top style="thin">
        <color theme="0" tint="-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14" fillId="0" borderId="0"/>
  </cellStyleXfs>
  <cellXfs count="123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2" fontId="4" fillId="2" borderId="2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2" fontId="7" fillId="3" borderId="4" xfId="0" applyNumberFormat="1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4" borderId="0" xfId="0" applyFont="1" applyFill="1" applyAlignment="1">
      <alignment horizontal="left" vertical="center" indent="1"/>
    </xf>
    <xf numFmtId="0" fontId="9" fillId="4" borderId="0" xfId="0" applyFont="1" applyFill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13" fillId="4" borderId="0" xfId="0" applyFont="1" applyFill="1" applyAlignment="1">
      <alignment wrapText="1"/>
    </xf>
    <xf numFmtId="0" fontId="14" fillId="0" borderId="0" xfId="0" applyFont="1"/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10" borderId="12" xfId="0" applyFont="1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15" fillId="11" borderId="14" xfId="0" applyFont="1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/>
    </xf>
    <xf numFmtId="0" fontId="15" fillId="9" borderId="16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/>
    </xf>
    <xf numFmtId="0" fontId="15" fillId="7" borderId="20" xfId="0" applyFont="1" applyFill="1" applyBorder="1" applyAlignment="1">
      <alignment horizontal="center" vertical="center"/>
    </xf>
    <xf numFmtId="0" fontId="15" fillId="8" borderId="21" xfId="0" applyFont="1" applyFill="1" applyBorder="1" applyAlignment="1">
      <alignment horizontal="center" vertical="center"/>
    </xf>
    <xf numFmtId="0" fontId="15" fillId="8" borderId="22" xfId="0" applyFont="1" applyFill="1" applyBorder="1" applyAlignment="1">
      <alignment horizontal="center" vertical="center"/>
    </xf>
    <xf numFmtId="0" fontId="15" fillId="9" borderId="23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0" fontId="16" fillId="5" borderId="27" xfId="0" applyFont="1" applyFill="1" applyBorder="1" applyAlignment="1">
      <alignment horizontal="left" vertical="center" indent="1"/>
    </xf>
    <xf numFmtId="164" fontId="16" fillId="5" borderId="28" xfId="1" applyNumberFormat="1" applyFont="1" applyFill="1" applyBorder="1" applyAlignment="1">
      <alignment horizontal="center" vertical="center"/>
    </xf>
    <xf numFmtId="165" fontId="16" fillId="6" borderId="14" xfId="0" applyNumberFormat="1" applyFont="1" applyFill="1" applyBorder="1" applyAlignment="1">
      <alignment horizontal="center" vertical="center"/>
    </xf>
    <xf numFmtId="3" fontId="16" fillId="6" borderId="29" xfId="0" applyNumberFormat="1" applyFont="1" applyFill="1" applyBorder="1" applyAlignment="1">
      <alignment horizontal="center" vertical="center"/>
    </xf>
    <xf numFmtId="165" fontId="16" fillId="7" borderId="14" xfId="0" applyNumberFormat="1" applyFont="1" applyFill="1" applyBorder="1" applyAlignment="1">
      <alignment horizontal="center" vertical="center"/>
    </xf>
    <xf numFmtId="3" fontId="16" fillId="7" borderId="29" xfId="0" applyNumberFormat="1" applyFont="1" applyFill="1" applyBorder="1" applyAlignment="1">
      <alignment horizontal="center" vertical="center"/>
    </xf>
    <xf numFmtId="165" fontId="16" fillId="8" borderId="14" xfId="0" applyNumberFormat="1" applyFont="1" applyFill="1" applyBorder="1" applyAlignment="1">
      <alignment horizontal="center" vertical="center"/>
    </xf>
    <xf numFmtId="3" fontId="16" fillId="8" borderId="29" xfId="0" applyNumberFormat="1" applyFont="1" applyFill="1" applyBorder="1" applyAlignment="1">
      <alignment horizontal="center" vertical="center"/>
    </xf>
    <xf numFmtId="3" fontId="16" fillId="9" borderId="30" xfId="0" applyNumberFormat="1" applyFont="1" applyFill="1" applyBorder="1" applyAlignment="1">
      <alignment horizontal="center" vertical="center"/>
    </xf>
    <xf numFmtId="3" fontId="16" fillId="6" borderId="28" xfId="0" applyNumberFormat="1" applyFont="1" applyFill="1" applyBorder="1" applyAlignment="1">
      <alignment horizontal="center" vertical="center"/>
    </xf>
    <xf numFmtId="3" fontId="16" fillId="7" borderId="28" xfId="0" applyNumberFormat="1" applyFont="1" applyFill="1" applyBorder="1" applyAlignment="1">
      <alignment horizontal="center" vertical="center"/>
    </xf>
    <xf numFmtId="3" fontId="16" fillId="8" borderId="28" xfId="0" applyNumberFormat="1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left" vertical="center" indent="1"/>
    </xf>
    <xf numFmtId="164" fontId="16" fillId="5" borderId="0" xfId="1" applyNumberFormat="1" applyFont="1" applyFill="1" applyAlignment="1">
      <alignment horizontal="center" vertical="center"/>
    </xf>
    <xf numFmtId="164" fontId="16" fillId="5" borderId="0" xfId="0" applyNumberFormat="1" applyFont="1" applyFill="1" applyAlignment="1">
      <alignment horizontal="center" vertical="center"/>
    </xf>
    <xf numFmtId="165" fontId="16" fillId="6" borderId="31" xfId="0" applyNumberFormat="1" applyFont="1" applyFill="1" applyBorder="1" applyAlignment="1">
      <alignment horizontal="center" vertical="center"/>
    </xf>
    <xf numFmtId="3" fontId="16" fillId="6" borderId="15" xfId="0" applyNumberFormat="1" applyFont="1" applyFill="1" applyBorder="1" applyAlignment="1">
      <alignment horizontal="center" vertical="center"/>
    </xf>
    <xf numFmtId="0" fontId="16" fillId="5" borderId="32" xfId="0" applyFont="1" applyFill="1" applyBorder="1" applyAlignment="1">
      <alignment vertical="center"/>
    </xf>
    <xf numFmtId="9" fontId="16" fillId="5" borderId="33" xfId="0" applyNumberFormat="1" applyFont="1" applyFill="1" applyBorder="1" applyAlignment="1">
      <alignment horizontal="center" vertical="center"/>
    </xf>
    <xf numFmtId="3" fontId="15" fillId="0" borderId="34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3" fontId="15" fillId="0" borderId="36" xfId="0" applyNumberFormat="1" applyFont="1" applyBorder="1" applyAlignment="1">
      <alignment horizontal="center" vertical="center"/>
    </xf>
    <xf numFmtId="3" fontId="15" fillId="0" borderId="37" xfId="0" applyNumberFormat="1" applyFont="1" applyBorder="1" applyAlignment="1">
      <alignment horizontal="center" vertical="center"/>
    </xf>
    <xf numFmtId="3" fontId="15" fillId="0" borderId="38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vertical="center"/>
    </xf>
    <xf numFmtId="9" fontId="16" fillId="0" borderId="40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0" fontId="17" fillId="0" borderId="27" xfId="0" applyFont="1" applyBorder="1"/>
    <xf numFmtId="164" fontId="18" fillId="0" borderId="0" xfId="1" applyNumberFormat="1" applyFont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0" borderId="30" xfId="0" applyBorder="1"/>
    <xf numFmtId="0" fontId="17" fillId="0" borderId="42" xfId="0" applyFont="1" applyBorder="1"/>
    <xf numFmtId="0" fontId="17" fillId="0" borderId="43" xfId="0" applyFont="1" applyBorder="1"/>
    <xf numFmtId="0" fontId="0" fillId="0" borderId="43" xfId="0" applyBorder="1"/>
    <xf numFmtId="164" fontId="18" fillId="0" borderId="43" xfId="1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5" borderId="45" xfId="0" applyFont="1" applyFill="1" applyBorder="1" applyAlignment="1">
      <alignment horizontal="center" vertical="center"/>
    </xf>
    <xf numFmtId="0" fontId="15" fillId="5" borderId="46" xfId="0" applyFont="1" applyFill="1" applyBorder="1" applyAlignment="1">
      <alignment horizontal="center" vertical="center"/>
    </xf>
    <xf numFmtId="0" fontId="15" fillId="6" borderId="47" xfId="0" applyFont="1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15" fillId="7" borderId="49" xfId="0" applyFont="1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15" fillId="9" borderId="51" xfId="0" applyFont="1" applyFill="1" applyBorder="1" applyAlignment="1">
      <alignment horizontal="center" vertical="center" wrapText="1"/>
    </xf>
    <xf numFmtId="0" fontId="15" fillId="5" borderId="52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5" fillId="9" borderId="15" xfId="0" applyFont="1" applyFill="1" applyBorder="1" applyAlignment="1">
      <alignment horizontal="center" vertical="center" wrapText="1"/>
    </xf>
    <xf numFmtId="0" fontId="0" fillId="5" borderId="53" xfId="0" applyFill="1" applyBorder="1" applyAlignment="1">
      <alignment vertical="center"/>
    </xf>
    <xf numFmtId="0" fontId="0" fillId="5" borderId="54" xfId="0" applyFill="1" applyBorder="1" applyAlignment="1">
      <alignment vertical="center"/>
    </xf>
    <xf numFmtId="0" fontId="0" fillId="9" borderId="55" xfId="0" applyFill="1" applyBorder="1" applyAlignment="1">
      <alignment horizontal="center" vertical="center" wrapText="1"/>
    </xf>
    <xf numFmtId="0" fontId="16" fillId="5" borderId="52" xfId="0" applyFont="1" applyFill="1" applyBorder="1" applyAlignment="1">
      <alignment horizontal="center" vertical="center"/>
    </xf>
    <xf numFmtId="3" fontId="15" fillId="0" borderId="56" xfId="0" applyNumberFormat="1" applyFont="1" applyBorder="1" applyAlignment="1">
      <alignment horizontal="center" vertical="center"/>
    </xf>
    <xf numFmtId="0" fontId="16" fillId="5" borderId="14" xfId="0" applyFont="1" applyFill="1" applyBorder="1" applyAlignment="1">
      <alignment horizontal="left" vertical="center" indent="1"/>
    </xf>
    <xf numFmtId="3" fontId="16" fillId="9" borderId="15" xfId="0" applyNumberFormat="1" applyFont="1" applyFill="1" applyBorder="1" applyAlignment="1">
      <alignment horizontal="center" vertical="center"/>
    </xf>
    <xf numFmtId="0" fontId="16" fillId="5" borderId="52" xfId="0" applyFont="1" applyFill="1" applyBorder="1" applyAlignment="1">
      <alignment horizontal="left" vertical="center" indent="1"/>
    </xf>
    <xf numFmtId="3" fontId="16" fillId="6" borderId="57" xfId="0" applyNumberFormat="1" applyFont="1" applyFill="1" applyBorder="1" applyAlignment="1">
      <alignment horizontal="center" vertical="center"/>
    </xf>
    <xf numFmtId="3" fontId="16" fillId="7" borderId="58" xfId="0" applyNumberFormat="1" applyFont="1" applyFill="1" applyBorder="1" applyAlignment="1">
      <alignment horizontal="center" vertical="center"/>
    </xf>
    <xf numFmtId="0" fontId="16" fillId="5" borderId="59" xfId="0" applyFont="1" applyFill="1" applyBorder="1" applyAlignment="1">
      <alignment vertical="center"/>
    </xf>
    <xf numFmtId="3" fontId="15" fillId="0" borderId="6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9" fontId="16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7" fillId="0" borderId="0" xfId="0" applyFont="1"/>
  </cellXfs>
  <cellStyles count="2">
    <cellStyle name="Normal" xfId="0" builtinId="0"/>
    <cellStyle name="Normal 2" xfId="1" xr:uid="{F61DAA70-49E2-48BF-9050-5E7CE8D24A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en%20Keyes/Dropbox%20(VEPP%20Inc)/shared/PROGRAMS/STANDARD%20OFFER%20PROGRAM/REC%20FOLDERS/UTILITY%20REC%20DISTRIBUTIONS/UTILITY%20REC%20OVERVIEW/2019/Q4%202019%20REC%20OVERVI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ARD OFFER"/>
      <sheetName val="RYEGATE"/>
      <sheetName val="DISBURSEMENT"/>
      <sheetName val="Distributions to Website"/>
      <sheetName val="SOGeneration to Website"/>
      <sheetName val=" RECs GENERATED"/>
      <sheetName val="STATE REGISTRATIONS"/>
      <sheetName val="VERMONT TIER"/>
      <sheetName val="FINAL 2018-2019 SO-RY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86514-7038-40A3-825C-658AEA8D1183}">
  <sheetPr>
    <pageSetUpPr fitToPage="1"/>
  </sheetPr>
  <dimension ref="A1:J32"/>
  <sheetViews>
    <sheetView showGridLines="0" tabSelected="1" zoomScaleNormal="100" workbookViewId="0">
      <selection activeCell="M15" sqref="M15"/>
    </sheetView>
  </sheetViews>
  <sheetFormatPr defaultColWidth="9.140625" defaultRowHeight="12.75" x14ac:dyDescent="0.2"/>
  <cols>
    <col min="1" max="1" width="13.42578125" customWidth="1"/>
    <col min="2" max="2" width="12.7109375" customWidth="1"/>
    <col min="3" max="4" width="17.7109375" customWidth="1"/>
    <col min="5" max="5" width="18.28515625" customWidth="1"/>
    <col min="6" max="7" width="17.7109375" customWidth="1"/>
    <col min="8" max="8" width="17.7109375" style="87" customWidth="1"/>
    <col min="9" max="9" width="17.7109375" style="95" customWidth="1"/>
    <col min="12" max="12" width="30.28515625" customWidth="1"/>
  </cols>
  <sheetData>
    <row r="1" spans="1:10" s="7" customFormat="1" ht="27" customHeight="1" x14ac:dyDescent="0.2">
      <c r="A1" s="1" t="s">
        <v>0</v>
      </c>
      <c r="B1" s="2"/>
      <c r="C1" s="2"/>
      <c r="D1" s="2"/>
      <c r="E1" s="3"/>
      <c r="F1" s="3"/>
      <c r="G1" s="4"/>
      <c r="H1" s="5"/>
      <c r="I1" s="6"/>
    </row>
    <row r="2" spans="1:10" s="13" customFormat="1" ht="33" customHeight="1" thickBot="1" x14ac:dyDescent="0.25">
      <c r="A2" s="8" t="s">
        <v>1</v>
      </c>
      <c r="B2" s="9"/>
      <c r="C2" s="10"/>
      <c r="D2" s="9"/>
      <c r="E2" s="10"/>
      <c r="F2" s="10"/>
      <c r="G2" s="10"/>
      <c r="H2" s="11"/>
      <c r="I2" s="12"/>
    </row>
    <row r="3" spans="1:10" s="13" customFormat="1" ht="21" customHeight="1" thickTop="1" x14ac:dyDescent="0.2">
      <c r="A3" s="14"/>
      <c r="B3" s="15"/>
      <c r="C3" s="16"/>
      <c r="D3" s="15"/>
      <c r="E3" s="16"/>
      <c r="F3" s="16"/>
      <c r="G3" s="17"/>
      <c r="H3" s="18"/>
      <c r="I3" s="19"/>
    </row>
    <row r="4" spans="1:10" s="25" customFormat="1" ht="24" customHeight="1" x14ac:dyDescent="0.4">
      <c r="A4" s="20" t="s">
        <v>2</v>
      </c>
      <c r="B4" s="21"/>
      <c r="C4" s="22"/>
      <c r="D4" s="23"/>
      <c r="E4" s="23"/>
      <c r="F4" s="23"/>
      <c r="G4" s="23"/>
      <c r="H4" s="23"/>
      <c r="I4" s="24"/>
    </row>
    <row r="5" spans="1:10" ht="25.5" customHeight="1" x14ac:dyDescent="0.2">
      <c r="A5" s="26" t="s">
        <v>3</v>
      </c>
      <c r="B5" s="27" t="s">
        <v>4</v>
      </c>
      <c r="C5" s="28" t="s">
        <v>5</v>
      </c>
      <c r="D5" s="29"/>
      <c r="E5" s="30" t="s">
        <v>6</v>
      </c>
      <c r="F5" s="31"/>
      <c r="G5" s="32" t="s">
        <v>7</v>
      </c>
      <c r="H5" s="33"/>
      <c r="I5" s="34" t="s">
        <v>8</v>
      </c>
    </row>
    <row r="6" spans="1:10" ht="3" customHeight="1" x14ac:dyDescent="0.2">
      <c r="A6" s="35"/>
      <c r="B6" s="36"/>
      <c r="C6" s="37"/>
      <c r="D6" s="38"/>
      <c r="E6" s="39"/>
      <c r="F6" s="40"/>
      <c r="G6" s="41"/>
      <c r="H6" s="42"/>
      <c r="I6" s="43"/>
    </row>
    <row r="7" spans="1:10" ht="18.75" customHeight="1" x14ac:dyDescent="0.2">
      <c r="A7" s="44"/>
      <c r="B7" s="45"/>
      <c r="C7" s="46" t="s">
        <v>9</v>
      </c>
      <c r="D7" s="47" t="s">
        <v>10</v>
      </c>
      <c r="E7" s="48" t="s">
        <v>9</v>
      </c>
      <c r="F7" s="49" t="s">
        <v>10</v>
      </c>
      <c r="G7" s="50" t="s">
        <v>9</v>
      </c>
      <c r="H7" s="51" t="s">
        <v>10</v>
      </c>
      <c r="I7" s="52"/>
    </row>
    <row r="8" spans="1:10" ht="18.75" customHeight="1" x14ac:dyDescent="0.2">
      <c r="A8" s="53"/>
      <c r="B8" s="54"/>
      <c r="C8" s="55">
        <v>99</v>
      </c>
      <c r="D8" s="56"/>
      <c r="E8" s="55">
        <v>2401</v>
      </c>
      <c r="F8" s="56"/>
      <c r="G8" s="55">
        <v>3853</v>
      </c>
      <c r="H8" s="56"/>
      <c r="I8" s="57">
        <f>E8+G8+C8</f>
        <v>6353</v>
      </c>
    </row>
    <row r="9" spans="1:10" ht="18.75" customHeight="1" x14ac:dyDescent="0.2">
      <c r="A9" s="58" t="s">
        <v>11</v>
      </c>
      <c r="B9" s="59">
        <v>0.82692200000000005</v>
      </c>
      <c r="C9" s="60">
        <f>$C$8*B9</f>
        <v>81.865278000000004</v>
      </c>
      <c r="D9" s="61">
        <f>ROUND(C9,0)</f>
        <v>82</v>
      </c>
      <c r="E9" s="62">
        <f>$E$8*B9</f>
        <v>1985.4397220000001</v>
      </c>
      <c r="F9" s="63">
        <f>ROUND(E9,0)</f>
        <v>1985</v>
      </c>
      <c r="G9" s="64">
        <f>$G$8*B9</f>
        <v>3186.1304660000001</v>
      </c>
      <c r="H9" s="65">
        <f>ROUND(G9,0)</f>
        <v>3186</v>
      </c>
      <c r="I9" s="66">
        <f>F9+H9+D9</f>
        <v>5253</v>
      </c>
    </row>
    <row r="10" spans="1:10" ht="18.75" customHeight="1" x14ac:dyDescent="0.2">
      <c r="A10" s="58" t="s">
        <v>12</v>
      </c>
      <c r="B10" s="59">
        <v>8.8571999999999998E-2</v>
      </c>
      <c r="C10" s="60">
        <f t="shared" ref="C10:C13" si="0">$C$8*B10</f>
        <v>8.7686279999999996</v>
      </c>
      <c r="D10" s="67">
        <f>ROUND(C10,0)</f>
        <v>9</v>
      </c>
      <c r="E10" s="62">
        <f t="shared" ref="E10:E13" si="1">$E$8*B10</f>
        <v>212.661372</v>
      </c>
      <c r="F10" s="68">
        <f>ROUND(E10,0)</f>
        <v>213</v>
      </c>
      <c r="G10" s="64">
        <f t="shared" ref="G10:G13" si="2">$G$8*B10</f>
        <v>341.26791600000001</v>
      </c>
      <c r="H10" s="69">
        <f>ROUND(G10,0)</f>
        <v>341</v>
      </c>
      <c r="I10" s="66">
        <f>F10+H10+D10</f>
        <v>563</v>
      </c>
    </row>
    <row r="11" spans="1:10" ht="18.75" customHeight="1" x14ac:dyDescent="0.2">
      <c r="A11" s="70" t="s">
        <v>13</v>
      </c>
      <c r="B11" s="71">
        <v>6.7058000000000006E-2</v>
      </c>
      <c r="C11" s="60">
        <f t="shared" si="0"/>
        <v>6.6387420000000006</v>
      </c>
      <c r="D11" s="67">
        <f>ROUND(C11,0)</f>
        <v>7</v>
      </c>
      <c r="E11" s="62">
        <f t="shared" si="1"/>
        <v>161.006258</v>
      </c>
      <c r="F11" s="68">
        <f>ROUND(E11,0)</f>
        <v>161</v>
      </c>
      <c r="G11" s="64">
        <f t="shared" si="2"/>
        <v>258.37447400000002</v>
      </c>
      <c r="H11" s="69">
        <f>ROUND(G11,0)</f>
        <v>258</v>
      </c>
      <c r="I11" s="66">
        <f>F11+H11+D11</f>
        <v>426</v>
      </c>
    </row>
    <row r="12" spans="1:10" ht="18.75" customHeight="1" x14ac:dyDescent="0.2">
      <c r="A12" s="70" t="s">
        <v>14</v>
      </c>
      <c r="B12" s="72">
        <v>2.251E-3</v>
      </c>
      <c r="C12" s="73">
        <f t="shared" si="0"/>
        <v>0.22284899999999999</v>
      </c>
      <c r="D12" s="74">
        <f t="shared" ref="D12" si="3">ROUND(C12,0)</f>
        <v>0</v>
      </c>
      <c r="E12" s="62">
        <f t="shared" si="1"/>
        <v>5.4046510000000003</v>
      </c>
      <c r="F12" s="68">
        <f>ROUND(E12,0)</f>
        <v>5</v>
      </c>
      <c r="G12" s="64">
        <f t="shared" si="2"/>
        <v>8.6731029999999993</v>
      </c>
      <c r="H12" s="69">
        <f t="shared" ref="H12:H13" si="4">ROUND(G12,0)</f>
        <v>9</v>
      </c>
      <c r="I12" s="66">
        <f>F12+H12+D12</f>
        <v>14</v>
      </c>
    </row>
    <row r="13" spans="1:10" ht="18.75" customHeight="1" x14ac:dyDescent="0.2">
      <c r="A13" s="70" t="s">
        <v>15</v>
      </c>
      <c r="B13" s="72">
        <v>1.5197E-2</v>
      </c>
      <c r="C13" s="73">
        <f t="shared" si="0"/>
        <v>1.5045030000000001</v>
      </c>
      <c r="D13" s="74">
        <v>1</v>
      </c>
      <c r="E13" s="62">
        <f t="shared" si="1"/>
        <v>36.487997</v>
      </c>
      <c r="F13" s="68">
        <v>37</v>
      </c>
      <c r="G13" s="64">
        <f t="shared" si="2"/>
        <v>58.554041000000005</v>
      </c>
      <c r="H13" s="69">
        <f t="shared" si="4"/>
        <v>59</v>
      </c>
      <c r="I13" s="66">
        <f>F13+H13+D13</f>
        <v>97</v>
      </c>
    </row>
    <row r="14" spans="1:10" ht="18.75" customHeight="1" x14ac:dyDescent="0.2">
      <c r="A14" s="75"/>
      <c r="B14" s="76">
        <f t="shared" ref="B14:H14" si="5">SUM(B9:B13)</f>
        <v>1</v>
      </c>
      <c r="C14" s="77">
        <f t="shared" si="5"/>
        <v>99</v>
      </c>
      <c r="D14" s="78">
        <f>SUM(D9:D13)</f>
        <v>99</v>
      </c>
      <c r="E14" s="79">
        <f t="shared" si="5"/>
        <v>2401</v>
      </c>
      <c r="F14" s="80">
        <f t="shared" si="5"/>
        <v>2401</v>
      </c>
      <c r="G14" s="79">
        <f t="shared" si="5"/>
        <v>3853.0000000000005</v>
      </c>
      <c r="H14" s="80">
        <f t="shared" si="5"/>
        <v>3853</v>
      </c>
      <c r="I14" s="81">
        <f>SUM(D14+F14+H14)</f>
        <v>6353</v>
      </c>
    </row>
    <row r="15" spans="1:10" ht="16.5" customHeight="1" x14ac:dyDescent="0.2">
      <c r="A15" s="82" t="s">
        <v>16</v>
      </c>
      <c r="B15" s="83"/>
      <c r="C15" s="84"/>
      <c r="D15" s="84"/>
      <c r="E15" s="84"/>
      <c r="F15" s="84"/>
      <c r="G15" s="84"/>
      <c r="H15" s="84"/>
      <c r="I15" s="85"/>
    </row>
    <row r="16" spans="1:10" ht="16.5" customHeight="1" x14ac:dyDescent="0.2">
      <c r="A16" s="86" t="s">
        <v>17</v>
      </c>
      <c r="B16" s="25"/>
      <c r="C16" s="25"/>
      <c r="D16" s="25"/>
      <c r="E16" s="25"/>
      <c r="F16" s="25"/>
      <c r="G16" s="25"/>
      <c r="I16" s="88"/>
      <c r="J16" s="89"/>
    </row>
    <row r="17" spans="1:9" ht="16.5" customHeight="1" x14ac:dyDescent="0.2">
      <c r="A17" s="90" t="s">
        <v>18</v>
      </c>
      <c r="B17" s="91"/>
      <c r="C17" s="91"/>
      <c r="D17" s="91"/>
      <c r="E17" s="92"/>
      <c r="F17" s="92"/>
      <c r="G17" s="92"/>
      <c r="H17" s="93"/>
      <c r="I17" s="94"/>
    </row>
    <row r="18" spans="1:9" ht="21" customHeight="1" x14ac:dyDescent="0.2"/>
    <row r="19" spans="1:9" ht="24" customHeight="1" x14ac:dyDescent="0.4">
      <c r="A19" s="20" t="s">
        <v>19</v>
      </c>
      <c r="B19" s="21"/>
      <c r="C19" s="22"/>
      <c r="D19" s="23"/>
      <c r="E19" s="23"/>
      <c r="F19" s="23"/>
      <c r="G19" s="23"/>
      <c r="H19" s="23"/>
      <c r="I19" s="24"/>
    </row>
    <row r="20" spans="1:9" ht="25.5" customHeight="1" x14ac:dyDescent="0.2">
      <c r="A20" s="96" t="s">
        <v>3</v>
      </c>
      <c r="B20" s="97" t="s">
        <v>4</v>
      </c>
      <c r="C20" s="98" t="s">
        <v>5</v>
      </c>
      <c r="D20" s="99"/>
      <c r="E20" s="100" t="s">
        <v>6</v>
      </c>
      <c r="F20" s="101"/>
      <c r="G20" s="32" t="s">
        <v>7</v>
      </c>
      <c r="H20" s="102"/>
      <c r="I20" s="103" t="s">
        <v>8</v>
      </c>
    </row>
    <row r="21" spans="1:9" ht="2.25" customHeight="1" x14ac:dyDescent="0.2">
      <c r="A21" s="104"/>
      <c r="B21" s="105"/>
      <c r="C21" s="37"/>
      <c r="D21" s="38"/>
      <c r="E21" s="39"/>
      <c r="F21" s="40"/>
      <c r="G21" s="41"/>
      <c r="H21" s="42"/>
      <c r="I21" s="106"/>
    </row>
    <row r="22" spans="1:9" ht="18" customHeight="1" x14ac:dyDescent="0.2">
      <c r="A22" s="107"/>
      <c r="B22" s="108"/>
      <c r="C22" s="46" t="s">
        <v>9</v>
      </c>
      <c r="D22" s="47" t="s">
        <v>10</v>
      </c>
      <c r="E22" s="48" t="s">
        <v>9</v>
      </c>
      <c r="F22" s="49" t="s">
        <v>10</v>
      </c>
      <c r="G22" s="50" t="s">
        <v>9</v>
      </c>
      <c r="H22" s="51" t="s">
        <v>10</v>
      </c>
      <c r="I22" s="109"/>
    </row>
    <row r="23" spans="1:9" ht="18.75" customHeight="1" x14ac:dyDescent="0.2">
      <c r="A23" s="110"/>
      <c r="B23" s="54"/>
      <c r="C23" s="55">
        <v>374</v>
      </c>
      <c r="D23" s="56"/>
      <c r="E23" s="55">
        <v>3004</v>
      </c>
      <c r="F23" s="56"/>
      <c r="G23" s="55">
        <v>4222</v>
      </c>
      <c r="H23" s="56"/>
      <c r="I23" s="111">
        <f>E23+G23+C23</f>
        <v>7600</v>
      </c>
    </row>
    <row r="24" spans="1:9" ht="18.75" customHeight="1" x14ac:dyDescent="0.2">
      <c r="A24" s="112" t="s">
        <v>11</v>
      </c>
      <c r="B24" s="59">
        <v>0.82528000000000001</v>
      </c>
      <c r="C24" s="60">
        <f>$C$23*B24</f>
        <v>308.65472</v>
      </c>
      <c r="D24" s="61">
        <f>ROUND(C24,0)</f>
        <v>309</v>
      </c>
      <c r="E24" s="62">
        <f>$E$23*B24</f>
        <v>2479.1411200000002</v>
      </c>
      <c r="F24" s="63">
        <f>ROUND(E24,0)</f>
        <v>2479</v>
      </c>
      <c r="G24" s="64">
        <f>$G$23*B24</f>
        <v>3484.3321599999999</v>
      </c>
      <c r="H24" s="65">
        <f>ROUND(G24,0)</f>
        <v>3484</v>
      </c>
      <c r="I24" s="113">
        <f t="shared" ref="I24:I25" si="6">F24+H24+D24</f>
        <v>6272</v>
      </c>
    </row>
    <row r="25" spans="1:9" ht="18.75" customHeight="1" x14ac:dyDescent="0.2">
      <c r="A25" s="114" t="s">
        <v>12</v>
      </c>
      <c r="B25" s="71">
        <v>8.9910000000000004E-2</v>
      </c>
      <c r="C25" s="60">
        <f t="shared" ref="C25:C28" si="7">$C$23*B25</f>
        <v>33.626339999999999</v>
      </c>
      <c r="D25" s="67">
        <f>ROUND(C25,0)</f>
        <v>34</v>
      </c>
      <c r="E25" s="62">
        <f t="shared" ref="E25:E28" si="8">$E$23*B25</f>
        <v>270.08964000000003</v>
      </c>
      <c r="F25" s="68">
        <f>ROUND(E25,0)</f>
        <v>270</v>
      </c>
      <c r="G25" s="64">
        <f t="shared" ref="G25:G28" si="9">$G$23*B25</f>
        <v>379.60002000000003</v>
      </c>
      <c r="H25" s="69">
        <f>ROUND(G25,0)</f>
        <v>380</v>
      </c>
      <c r="I25" s="113">
        <f t="shared" si="6"/>
        <v>684</v>
      </c>
    </row>
    <row r="26" spans="1:9" ht="18.75" customHeight="1" x14ac:dyDescent="0.2">
      <c r="A26" s="114" t="s">
        <v>13</v>
      </c>
      <c r="B26" s="71">
        <v>6.7818000000000003E-2</v>
      </c>
      <c r="C26" s="60">
        <f t="shared" si="7"/>
        <v>25.363932000000002</v>
      </c>
      <c r="D26" s="67">
        <f t="shared" ref="D26:D28" si="10">ROUND(C26,0)</f>
        <v>25</v>
      </c>
      <c r="E26" s="62">
        <f t="shared" si="8"/>
        <v>203.72527200000002</v>
      </c>
      <c r="F26" s="68">
        <f>ROUND(E26,0)</f>
        <v>204</v>
      </c>
      <c r="G26" s="64">
        <f t="shared" si="9"/>
        <v>286.32759600000003</v>
      </c>
      <c r="H26" s="69">
        <f t="shared" ref="H26:H28" si="11">ROUND(G26,0)</f>
        <v>286</v>
      </c>
      <c r="I26" s="113">
        <f>F26+H26+D26</f>
        <v>515</v>
      </c>
    </row>
    <row r="27" spans="1:9" ht="18.75" customHeight="1" x14ac:dyDescent="0.2">
      <c r="A27" s="114" t="s">
        <v>14</v>
      </c>
      <c r="B27" s="72">
        <v>2.3010000000000001E-3</v>
      </c>
      <c r="C27" s="73">
        <f t="shared" si="7"/>
        <v>0.86057400000000006</v>
      </c>
      <c r="D27" s="74">
        <f t="shared" si="10"/>
        <v>1</v>
      </c>
      <c r="E27" s="62">
        <f t="shared" si="8"/>
        <v>6.912204</v>
      </c>
      <c r="F27" s="68">
        <f t="shared" ref="F27:F28" si="12">ROUND(E27,0)</f>
        <v>7</v>
      </c>
      <c r="G27" s="64">
        <f t="shared" si="9"/>
        <v>9.7148219999999998</v>
      </c>
      <c r="H27" s="69">
        <f t="shared" si="11"/>
        <v>10</v>
      </c>
      <c r="I27" s="113">
        <f>F27+H27+D27</f>
        <v>18</v>
      </c>
    </row>
    <row r="28" spans="1:9" ht="18.75" customHeight="1" x14ac:dyDescent="0.2">
      <c r="A28" s="114" t="s">
        <v>15</v>
      </c>
      <c r="B28" s="71">
        <v>1.4690999999999999E-2</v>
      </c>
      <c r="C28" s="60">
        <f t="shared" si="7"/>
        <v>5.494434</v>
      </c>
      <c r="D28" s="115">
        <f t="shared" si="10"/>
        <v>5</v>
      </c>
      <c r="E28" s="62">
        <f t="shared" si="8"/>
        <v>44.131763999999997</v>
      </c>
      <c r="F28" s="116">
        <f t="shared" si="12"/>
        <v>44</v>
      </c>
      <c r="G28" s="64">
        <f t="shared" si="9"/>
        <v>62.025402</v>
      </c>
      <c r="H28" s="69">
        <f t="shared" si="11"/>
        <v>62</v>
      </c>
      <c r="I28" s="113">
        <f t="shared" ref="I28" si="13">F28+H28+D28</f>
        <v>111</v>
      </c>
    </row>
    <row r="29" spans="1:9" ht="18.75" customHeight="1" x14ac:dyDescent="0.2">
      <c r="A29" s="117"/>
      <c r="B29" s="76">
        <f t="shared" ref="B29:F29" si="14">SUM(B24:B28)</f>
        <v>1</v>
      </c>
      <c r="C29" s="77">
        <f t="shared" si="14"/>
        <v>374</v>
      </c>
      <c r="D29" s="78">
        <f t="shared" si="14"/>
        <v>374</v>
      </c>
      <c r="E29" s="79">
        <f t="shared" si="14"/>
        <v>3004.0000000000009</v>
      </c>
      <c r="F29" s="80">
        <f t="shared" si="14"/>
        <v>3004</v>
      </c>
      <c r="G29" s="79">
        <f>SUM(G24:G28)</f>
        <v>4222</v>
      </c>
      <c r="H29" s="80">
        <f>SUM(H24:H28)</f>
        <v>4222</v>
      </c>
      <c r="I29" s="118">
        <f>SUM(D29+F29+H29)</f>
        <v>7600</v>
      </c>
    </row>
    <row r="30" spans="1:9" ht="16.5" customHeight="1" x14ac:dyDescent="0.2">
      <c r="A30" s="119" t="s">
        <v>16</v>
      </c>
      <c r="B30" s="120"/>
      <c r="C30" s="121"/>
      <c r="D30" s="121"/>
      <c r="E30" s="121"/>
      <c r="F30" s="121"/>
      <c r="G30" s="121"/>
      <c r="H30" s="121"/>
      <c r="I30" s="121"/>
    </row>
    <row r="31" spans="1:9" ht="16.5" customHeight="1" x14ac:dyDescent="0.2">
      <c r="A31" s="122" t="s">
        <v>17</v>
      </c>
    </row>
    <row r="32" spans="1:9" ht="16.5" customHeight="1" x14ac:dyDescent="0.2">
      <c r="A32" s="90" t="s">
        <v>18</v>
      </c>
      <c r="B32" s="91"/>
      <c r="C32" s="91"/>
      <c r="D32" s="91"/>
      <c r="E32" s="92"/>
      <c r="F32" s="92"/>
      <c r="G32" s="92"/>
      <c r="H32" s="93"/>
      <c r="I32" s="94"/>
    </row>
  </sheetData>
  <mergeCells count="14">
    <mergeCell ref="I20:I22"/>
    <mergeCell ref="A32:D32"/>
    <mergeCell ref="A17:D17"/>
    <mergeCell ref="A20:A22"/>
    <mergeCell ref="B20:B22"/>
    <mergeCell ref="C20:D20"/>
    <mergeCell ref="E20:F20"/>
    <mergeCell ref="G20:H20"/>
    <mergeCell ref="A5:A7"/>
    <mergeCell ref="B5:B7"/>
    <mergeCell ref="C5:D5"/>
    <mergeCell ref="E5:F5"/>
    <mergeCell ref="G5:H5"/>
    <mergeCell ref="I5:I7"/>
  </mergeCells>
  <printOptions horizontalCentered="1"/>
  <pageMargins left="0.25" right="0.25" top="0.75" bottom="0.75" header="0.3" footer="0.3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STANDARD OFFER</vt:lpstr>
      <vt:lpstr>'STANDARD OFFER'!Print_Area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Keyes</dc:creator>
  <cp:lastModifiedBy>Lauren Keyes</cp:lastModifiedBy>
  <dcterms:created xsi:type="dcterms:W3CDTF">2020-04-24T19:26:34Z</dcterms:created>
  <dcterms:modified xsi:type="dcterms:W3CDTF">2020-04-24T19:28:18Z</dcterms:modified>
</cp:coreProperties>
</file>